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3364\Groups\OKI-POO\Komponent 5\Výzva_NP Poloniny_NP Muranska planina\Príručka pre prijímateľa\prílohy k PpP\"/>
    </mc:Choice>
  </mc:AlternateContent>
  <bookViews>
    <workbookView xWindow="0" yWindow="0" windowWidth="25200" windowHeight="11250" activeTab="1"/>
  </bookViews>
  <sheets>
    <sheet name="mesiac rok - 610" sheetId="1" r:id="rId1"/>
    <sheet name="mesiac rok - 637" sheetId="11" r:id="rId2"/>
  </sheets>
  <definedNames>
    <definedName name="_xlnm._FilterDatabase" localSheetId="0" hidden="1">'mesiac rok - 610'!$A$14:$BG$21</definedName>
    <definedName name="_xlnm._FilterDatabase" localSheetId="1" hidden="1">'mesiac rok - 637'!$A$14:$AD$21</definedName>
    <definedName name="_xlnm.Print_Titles" localSheetId="0">'mesiac rok - 610'!$15:$16</definedName>
    <definedName name="_xlnm.Print_Titles" localSheetId="1">'mesiac rok - 637'!$15:$16</definedName>
    <definedName name="_xlnm.Print_Area" localSheetId="0">'mesiac rok - 610'!$A$1:$BG$66</definedName>
    <definedName name="_xlnm.Print_Area" localSheetId="1">'mesiac rok - 637'!$A$1:$AD$54</definedName>
  </definedNames>
  <calcPr calcId="162913" fullPrecision="0"/>
</workbook>
</file>

<file path=xl/calcChain.xml><?xml version="1.0" encoding="utf-8"?>
<calcChain xmlns="http://schemas.openxmlformats.org/spreadsheetml/2006/main">
  <c r="AJ21" i="1" l="1"/>
  <c r="AW17" i="1"/>
  <c r="AT17" i="1" s="1"/>
  <c r="AJ17" i="1" s="1"/>
  <c r="AK17" i="1"/>
  <c r="S21" i="11" l="1"/>
  <c r="S17" i="11"/>
  <c r="J18" i="11" l="1"/>
  <c r="J19" i="11"/>
  <c r="J20" i="11"/>
  <c r="I18" i="11"/>
  <c r="I19" i="11"/>
  <c r="I20" i="11"/>
  <c r="O17" i="1" l="1"/>
  <c r="J17" i="1" s="1"/>
  <c r="W17" i="1" s="1"/>
  <c r="V17" i="1" l="1"/>
  <c r="AP18" i="1"/>
  <c r="AP19" i="1"/>
  <c r="AP17" i="1"/>
  <c r="AP20" i="1"/>
  <c r="Q21" i="1"/>
  <c r="BE18" i="1"/>
  <c r="BE19" i="1"/>
  <c r="BE20" i="1"/>
  <c r="BE17" i="1"/>
  <c r="BE21" i="1" l="1"/>
  <c r="H64" i="1" s="1"/>
  <c r="L18" i="11" l="1"/>
  <c r="L19" i="11"/>
  <c r="Y19" i="11" s="1"/>
  <c r="L20" i="11"/>
  <c r="Y20" i="11" s="1"/>
  <c r="M18" i="11"/>
  <c r="Z18" i="11" s="1"/>
  <c r="M19" i="11"/>
  <c r="M20" i="11"/>
  <c r="Z20" i="11" s="1"/>
  <c r="O18" i="11"/>
  <c r="AB18" i="11" s="1"/>
  <c r="O19" i="11"/>
  <c r="AB19" i="11" s="1"/>
  <c r="O20" i="11"/>
  <c r="AB20" i="11" s="1"/>
  <c r="P18" i="11"/>
  <c r="AC18" i="11" s="1"/>
  <c r="P19" i="11"/>
  <c r="AC19" i="11" s="1"/>
  <c r="P20" i="11"/>
  <c r="AC20" i="11" s="1"/>
  <c r="Q18" i="11"/>
  <c r="Q19" i="11"/>
  <c r="AD19" i="11" s="1"/>
  <c r="Q20" i="11"/>
  <c r="AD20" i="11" s="1"/>
  <c r="Q17" i="11"/>
  <c r="AD17" i="11" s="1"/>
  <c r="P17" i="11"/>
  <c r="AC17" i="11" s="1"/>
  <c r="O17" i="11"/>
  <c r="AB17" i="11" s="1"/>
  <c r="M17" i="11"/>
  <c r="Z17" i="11" s="1"/>
  <c r="L17" i="11"/>
  <c r="Y17" i="11" s="1"/>
  <c r="Z19" i="11"/>
  <c r="AD18" i="11"/>
  <c r="Y18" i="11"/>
  <c r="N18" i="11" l="1"/>
  <c r="N19" i="11"/>
  <c r="N20" i="11"/>
  <c r="AS17" i="1" l="1"/>
  <c r="AR17" i="1"/>
  <c r="BF18" i="1" l="1"/>
  <c r="BF19" i="1"/>
  <c r="BF20" i="1"/>
  <c r="BF17" i="1"/>
  <c r="AP21" i="1" l="1"/>
  <c r="S21" i="1"/>
  <c r="H50" i="1" l="1"/>
  <c r="AR18" i="1"/>
  <c r="AR19" i="1"/>
  <c r="AR20" i="1"/>
  <c r="AR21" i="1" l="1"/>
  <c r="AF21" i="1"/>
  <c r="F64" i="1" s="1"/>
  <c r="I64" i="1" s="1"/>
  <c r="AH21" i="1" l="1"/>
  <c r="F65" i="1" s="1"/>
  <c r="BD18" i="1" l="1"/>
  <c r="BD19" i="1"/>
  <c r="BD20" i="1"/>
  <c r="BD17" i="1"/>
  <c r="BF21" i="1" l="1"/>
  <c r="BD21" i="1"/>
  <c r="H65" i="1" l="1"/>
  <c r="I65" i="1" s="1"/>
  <c r="J17" i="11"/>
  <c r="I17" i="11"/>
  <c r="G21" i="11"/>
  <c r="V20" i="11"/>
  <c r="K20" i="11"/>
  <c r="N17" i="11"/>
  <c r="T18" i="11"/>
  <c r="AA18" i="11" s="1"/>
  <c r="T19" i="11"/>
  <c r="AA19" i="11" s="1"/>
  <c r="T20" i="11"/>
  <c r="AA20" i="11" s="1"/>
  <c r="AA17" i="11"/>
  <c r="AS18" i="1"/>
  <c r="AS19" i="1"/>
  <c r="AS20" i="1"/>
  <c r="AQ18" i="1"/>
  <c r="AQ19" i="1"/>
  <c r="AQ20" i="1"/>
  <c r="AQ17" i="1"/>
  <c r="AO18" i="1"/>
  <c r="AO19" i="1"/>
  <c r="AO20" i="1"/>
  <c r="AN18" i="1"/>
  <c r="AN19" i="1"/>
  <c r="AN20" i="1"/>
  <c r="AM18" i="1"/>
  <c r="AM19" i="1"/>
  <c r="AM20" i="1"/>
  <c r="AL18" i="1"/>
  <c r="AL19" i="1"/>
  <c r="AL20" i="1"/>
  <c r="AO17" i="1"/>
  <c r="AN17" i="1"/>
  <c r="AM17" i="1"/>
  <c r="AL17" i="1"/>
  <c r="BG18" i="1"/>
  <c r="BG19" i="1"/>
  <c r="BG20" i="1"/>
  <c r="BG17" i="1"/>
  <c r="Z17" i="1" l="1"/>
  <c r="AY17" i="1" s="1"/>
  <c r="AB17" i="1"/>
  <c r="BA17" i="1" s="1"/>
  <c r="AC17" i="1"/>
  <c r="BB17" i="1" s="1"/>
  <c r="Y17" i="1"/>
  <c r="AD17" i="1"/>
  <c r="J21" i="11"/>
  <c r="H20" i="11"/>
  <c r="F20" i="11" s="1"/>
  <c r="V19" i="11"/>
  <c r="W19" i="11" s="1"/>
  <c r="V18" i="11"/>
  <c r="W18" i="11" s="1"/>
  <c r="AA21" i="11"/>
  <c r="W20" i="11"/>
  <c r="AK20" i="1"/>
  <c r="AK18" i="1"/>
  <c r="AK19" i="1"/>
  <c r="AA17" i="1"/>
  <c r="P21" i="11"/>
  <c r="K18" i="11"/>
  <c r="H18" i="11" s="1"/>
  <c r="F18" i="11" s="1"/>
  <c r="O21" i="11"/>
  <c r="K19" i="11"/>
  <c r="H19" i="11" s="1"/>
  <c r="F19" i="11" s="1"/>
  <c r="N21" i="11"/>
  <c r="I21" i="11"/>
  <c r="L21" i="11"/>
  <c r="AD21" i="11"/>
  <c r="AB21" i="11"/>
  <c r="Q21" i="11"/>
  <c r="M21" i="11"/>
  <c r="Y21" i="11"/>
  <c r="K17" i="11"/>
  <c r="V17" i="11"/>
  <c r="X19" i="11"/>
  <c r="U19" i="11" s="1"/>
  <c r="X20" i="11"/>
  <c r="AC21" i="11"/>
  <c r="X18" i="11"/>
  <c r="T21" i="11"/>
  <c r="AZ20" i="1" l="1"/>
  <c r="AZ17" i="1"/>
  <c r="AU17" i="1"/>
  <c r="AZ19" i="1"/>
  <c r="AZ18" i="1"/>
  <c r="BC17" i="1"/>
  <c r="AV17" i="1"/>
  <c r="AX17" i="1"/>
  <c r="U20" i="11"/>
  <c r="U18" i="11"/>
  <c r="V21" i="11"/>
  <c r="K21" i="11"/>
  <c r="H17" i="11"/>
  <c r="W17" i="11"/>
  <c r="W21" i="11" s="1"/>
  <c r="X17" i="11"/>
  <c r="X21" i="11" s="1"/>
  <c r="Z21" i="11"/>
  <c r="X17" i="1" l="1"/>
  <c r="U17" i="1" s="1"/>
  <c r="I17" i="1" s="1"/>
  <c r="H21" i="11"/>
  <c r="F17" i="11"/>
  <c r="F21" i="11" s="1"/>
  <c r="E49" i="11"/>
  <c r="C54" i="11" l="1"/>
  <c r="C44" i="11"/>
  <c r="C46" i="11"/>
  <c r="C49" i="11"/>
  <c r="C48" i="11" l="1"/>
  <c r="C53" i="11"/>
  <c r="C52" i="11"/>
  <c r="C50" i="11"/>
  <c r="C47" i="11"/>
  <c r="E51" i="11" l="1"/>
  <c r="F49" i="11"/>
  <c r="C45" i="11"/>
  <c r="C43" i="11"/>
  <c r="S20" i="11"/>
  <c r="S19" i="11"/>
  <c r="C51" i="11"/>
  <c r="E53" i="11" l="1"/>
  <c r="F53" i="11" s="1"/>
  <c r="F51" i="11"/>
  <c r="E50" i="11"/>
  <c r="F50" i="11" s="1"/>
  <c r="E54" i="11"/>
  <c r="F54" i="11" s="1"/>
  <c r="E47" i="11"/>
  <c r="F47" i="11" s="1"/>
  <c r="E44" i="11"/>
  <c r="F44" i="11" s="1"/>
  <c r="S18" i="11"/>
  <c r="E52" i="11"/>
  <c r="F52" i="11" s="1"/>
  <c r="E48" i="11" l="1"/>
  <c r="F48" i="11" s="1"/>
  <c r="AG21" i="1"/>
  <c r="F66" i="1" s="1"/>
  <c r="AE21" i="1"/>
  <c r="F63" i="1" s="1"/>
  <c r="T21" i="1"/>
  <c r="F52" i="1" s="1"/>
  <c r="R21" i="1"/>
  <c r="P21" i="1"/>
  <c r="N21" i="1"/>
  <c r="M21" i="1"/>
  <c r="L21" i="1"/>
  <c r="K21" i="1"/>
  <c r="F44" i="1" s="1"/>
  <c r="H63" i="1" l="1"/>
  <c r="I63" i="1" s="1"/>
  <c r="AS21" i="1"/>
  <c r="AQ21" i="1"/>
  <c r="BG21" i="1"/>
  <c r="AM21" i="1"/>
  <c r="AL21" i="1"/>
  <c r="AN21" i="1"/>
  <c r="AO21" i="1"/>
  <c r="H52" i="1" l="1"/>
  <c r="H51" i="1"/>
  <c r="AK21" i="1"/>
  <c r="AZ21" i="1" l="1"/>
  <c r="O19" i="1" l="1"/>
  <c r="J19" i="1" s="1"/>
  <c r="O18" i="1"/>
  <c r="J18" i="1" s="1"/>
  <c r="O20" i="1"/>
  <c r="J20" i="1" s="1"/>
  <c r="F47" i="1"/>
  <c r="F51" i="1"/>
  <c r="F49" i="1"/>
  <c r="F50" i="1"/>
  <c r="F46" i="1"/>
  <c r="F45" i="1"/>
  <c r="V18" i="1" l="1"/>
  <c r="W18" i="1"/>
  <c r="AV18" i="1" s="1"/>
  <c r="W20" i="1"/>
  <c r="V20" i="1"/>
  <c r="W19" i="1"/>
  <c r="AV19" i="1" s="1"/>
  <c r="V19" i="1"/>
  <c r="AB20" i="1"/>
  <c r="BA20" i="1" s="1"/>
  <c r="Z20" i="1"/>
  <c r="AY20" i="1" s="1"/>
  <c r="Y20" i="1"/>
  <c r="AX20" i="1" s="1"/>
  <c r="AC20" i="1"/>
  <c r="BB20" i="1" s="1"/>
  <c r="AD20" i="1"/>
  <c r="BC20" i="1" s="1"/>
  <c r="AB19" i="1"/>
  <c r="BA19" i="1" s="1"/>
  <c r="Z19" i="1"/>
  <c r="AY19" i="1" s="1"/>
  <c r="Y19" i="1"/>
  <c r="AX19" i="1" s="1"/>
  <c r="AC19" i="1"/>
  <c r="BB19" i="1" s="1"/>
  <c r="AD19" i="1"/>
  <c r="BC19" i="1" s="1"/>
  <c r="AB18" i="1"/>
  <c r="BA18" i="1" s="1"/>
  <c r="Z18" i="1"/>
  <c r="AY18" i="1" s="1"/>
  <c r="Y18" i="1"/>
  <c r="AX18" i="1" s="1"/>
  <c r="AC18" i="1"/>
  <c r="BB18" i="1" s="1"/>
  <c r="AD18" i="1"/>
  <c r="BC18" i="1" s="1"/>
  <c r="AU19" i="1"/>
  <c r="AA19" i="1"/>
  <c r="AU20" i="1"/>
  <c r="AV20" i="1"/>
  <c r="AA20" i="1"/>
  <c r="AU18" i="1"/>
  <c r="AA18" i="1"/>
  <c r="J21" i="1"/>
  <c r="F43" i="1" s="1"/>
  <c r="O21" i="1"/>
  <c r="F48" i="1" s="1"/>
  <c r="X19" i="1" l="1"/>
  <c r="X18" i="1"/>
  <c r="X20" i="1"/>
  <c r="AW19" i="1"/>
  <c r="AT19" i="1" s="1"/>
  <c r="AJ19" i="1" s="1"/>
  <c r="AW18" i="1"/>
  <c r="AT18" i="1" s="1"/>
  <c r="AJ18" i="1" s="1"/>
  <c r="AW20" i="1"/>
  <c r="AT20" i="1" s="1"/>
  <c r="AJ20" i="1" s="1"/>
  <c r="W21" i="1"/>
  <c r="F55" i="1" s="1"/>
  <c r="AA21" i="1"/>
  <c r="F59" i="1" s="1"/>
  <c r="BA21" i="1"/>
  <c r="AB21" i="1"/>
  <c r="F60" i="1" s="1"/>
  <c r="Y21" i="1"/>
  <c r="F57" i="1" s="1"/>
  <c r="AD21" i="1"/>
  <c r="F62" i="1" s="1"/>
  <c r="Z21" i="1"/>
  <c r="F58" i="1" s="1"/>
  <c r="BB21" i="1"/>
  <c r="AC21" i="1"/>
  <c r="F61" i="1" s="1"/>
  <c r="I49" i="1"/>
  <c r="I50" i="1"/>
  <c r="U18" i="1" l="1"/>
  <c r="I18" i="1" s="1"/>
  <c r="U19" i="1"/>
  <c r="I19" i="1" s="1"/>
  <c r="U20" i="1"/>
  <c r="I20" i="1" s="1"/>
  <c r="BC21" i="1"/>
  <c r="AX21" i="1"/>
  <c r="AY21" i="1"/>
  <c r="X21" i="1"/>
  <c r="F56" i="1" s="1"/>
  <c r="H48" i="1"/>
  <c r="I48" i="1" s="1"/>
  <c r="H45" i="1"/>
  <c r="I45" i="1" s="1"/>
  <c r="H44" i="1"/>
  <c r="I44" i="1" s="1"/>
  <c r="H66" i="1"/>
  <c r="I66" i="1" s="1"/>
  <c r="H47" i="1"/>
  <c r="I47" i="1" s="1"/>
  <c r="I52" i="1"/>
  <c r="I51" i="1"/>
  <c r="H46" i="1"/>
  <c r="I46" i="1" s="1"/>
  <c r="H43" i="1"/>
  <c r="I43" i="1" s="1"/>
  <c r="AW21" i="1" l="1"/>
  <c r="H61" i="1"/>
  <c r="I61" i="1" s="1"/>
  <c r="H59" i="1"/>
  <c r="I59" i="1" s="1"/>
  <c r="H57" i="1" l="1"/>
  <c r="I57" i="1" s="1"/>
  <c r="H58" i="1"/>
  <c r="I58" i="1" s="1"/>
  <c r="H60" i="1"/>
  <c r="I60" i="1" s="1"/>
  <c r="H62" i="1"/>
  <c r="I62" i="1" s="1"/>
  <c r="H56" i="1"/>
  <c r="I56" i="1" s="1"/>
  <c r="E46" i="11" l="1"/>
  <c r="F46" i="11" s="1"/>
  <c r="U17" i="11"/>
  <c r="E43" i="11" l="1"/>
  <c r="F43" i="11" s="1"/>
  <c r="U21" i="11"/>
  <c r="AV21" i="1"/>
  <c r="E45" i="11" l="1"/>
  <c r="F45" i="11" s="1"/>
  <c r="H55" i="1"/>
  <c r="I55" i="1" s="1"/>
  <c r="V21" i="1"/>
  <c r="F54" i="1" s="1"/>
  <c r="I21" i="1"/>
  <c r="AU21" i="1" l="1"/>
  <c r="U21" i="1"/>
  <c r="F53" i="1" s="1"/>
  <c r="H54" i="1" l="1"/>
  <c r="I54" i="1" s="1"/>
  <c r="AT21" i="1"/>
  <c r="H53" i="1" l="1"/>
  <c r="I53" i="1" s="1"/>
</calcChain>
</file>

<file path=xl/sharedStrings.xml><?xml version="1.0" encoding="utf-8"?>
<sst xmlns="http://schemas.openxmlformats.org/spreadsheetml/2006/main" count="226" uniqueCount="87">
  <si>
    <t>P.č.</t>
  </si>
  <si>
    <t>% oprávnenosti</t>
  </si>
  <si>
    <t>SPOLU</t>
  </si>
  <si>
    <t>Miesto, dátum:</t>
  </si>
  <si>
    <t>Pečiatka</t>
  </si>
  <si>
    <t>Celkové výdavky</t>
  </si>
  <si>
    <t>Oprávnené výdavky</t>
  </si>
  <si>
    <t xml:space="preserve">v EUR  </t>
  </si>
  <si>
    <t>podľa  funkčnej klasifikácie</t>
  </si>
  <si>
    <t>podľa  ekonomickej klasifikácie</t>
  </si>
  <si>
    <t>0560</t>
  </si>
  <si>
    <t xml:space="preserve"> Odmeny zamestnancov mimopracovného  pomeru</t>
  </si>
  <si>
    <t>Odmeny zamestnancov mimopracovného pomeru a odvody zamestnávateľa</t>
  </si>
  <si>
    <t>Čistá mzda (mzda k výplate)</t>
  </si>
  <si>
    <t>Dátum úhrady čistej mzdy zamestnancovi</t>
  </si>
  <si>
    <t>Číslo bankového účtu zamestnanca</t>
  </si>
  <si>
    <t>642015</t>
  </si>
  <si>
    <t>Náhrada zapracovnú pohotovosť, služobnú pohotovosť a náhrada, odmena za pohotovosť</t>
  </si>
  <si>
    <t>Odmeny spolu</t>
  </si>
  <si>
    <t>Ostatné príplatky okrem osobných príplatkov</t>
  </si>
  <si>
    <t>Osobný príplatok</t>
  </si>
  <si>
    <t>Ostatné osobné vyrovnania</t>
  </si>
  <si>
    <t>Napoistenie do rezervného fondu solidarity</t>
  </si>
  <si>
    <t>Na poistenie v nezamestnanosti</t>
  </si>
  <si>
    <t>Na invalidné poistenie</t>
  </si>
  <si>
    <t>Na úrazové poistenie</t>
  </si>
  <si>
    <t>Na starobné poistenie</t>
  </si>
  <si>
    <t>Na nemocenské poistenie</t>
  </si>
  <si>
    <t>Poistné do ostatných zdravotných poisťovní</t>
  </si>
  <si>
    <t>Poistné a príspevok do poisťovní</t>
  </si>
  <si>
    <t>Doplatok k platu a ďalší plat</t>
  </si>
  <si>
    <t>Odmeny vyplácané z prostriedkov technickej pomoci</t>
  </si>
  <si>
    <t>Odmeny vyplácané mimo technickej pomoci</t>
  </si>
  <si>
    <t>Mzdy,platy,služobné príjmy a ostatné osobné vyrovnania</t>
  </si>
  <si>
    <t>Na poistenie do rezervného fondu solidarity</t>
  </si>
  <si>
    <t>Poistné do sociálnej poisťovne</t>
  </si>
  <si>
    <t>Poistné do Všeobecnej zdravotnej poisťovne</t>
  </si>
  <si>
    <t>Vypracoval (meno, funkcia, podpis):</t>
  </si>
  <si>
    <t>Schválil (meno, funkcia, podpis):</t>
  </si>
  <si>
    <t>Názov položky</t>
  </si>
  <si>
    <t>Mzdy, platy, služobné príjmy a ostatné osobné vyrovnania</t>
  </si>
  <si>
    <t>Tarifný plat, osobný plat, základný plat, funkčný plat, hodnostný plat, plat, vrátane ich náhrad</t>
  </si>
  <si>
    <t>Náhrada za pracovnú pohotovosť, služobnú pohotovosť a náhrada, odmena za pohotovosť</t>
  </si>
  <si>
    <t>Oprávnený výdavok v EUR</t>
  </si>
  <si>
    <t>Neoprávnený výdavok v EUR</t>
  </si>
  <si>
    <t>Kód výdavku podľa funkčnej klasifikácie</t>
  </si>
  <si>
    <t>Kód výdavku podľa ekonomickej klasifikácie</t>
  </si>
  <si>
    <t>Spolu v EUR</t>
  </si>
  <si>
    <t>637027</t>
  </si>
  <si>
    <t>620</t>
  </si>
  <si>
    <t>621</t>
  </si>
  <si>
    <t>623</t>
  </si>
  <si>
    <t>625</t>
  </si>
  <si>
    <t>625001</t>
  </si>
  <si>
    <t>625002</t>
  </si>
  <si>
    <t>625003</t>
  </si>
  <si>
    <t>625004</t>
  </si>
  <si>
    <t>625005</t>
  </si>
  <si>
    <t>625007</t>
  </si>
  <si>
    <t>č. dokladu o úhrade:</t>
  </si>
  <si>
    <t xml:space="preserve">účtovný doklad: </t>
  </si>
  <si>
    <t>Mzdová učtáreň Prijímateľa potvrdzuje správnosť údajov</t>
  </si>
  <si>
    <t>Osoba určená štatutárnym orgánom Prijímateľa potvrdzuje správnosť údajov</t>
  </si>
  <si>
    <t>Doplnkové dôchodkové sporenie</t>
  </si>
  <si>
    <t>627</t>
  </si>
  <si>
    <t>Odmeny zamestnancov mimopracovného  pomeru</t>
  </si>
  <si>
    <r>
      <t xml:space="preserve">Sumarizačný hárok - mzdové výdavky 
Výpis priznaných a vyplatených miezd vrátane odvodov zamestnávateľa a odmien za </t>
    </r>
    <r>
      <rPr>
        <b/>
        <sz val="17"/>
        <color rgb="FFFF0000"/>
        <rFont val="Arial"/>
        <family val="2"/>
        <charset val="238"/>
      </rPr>
      <t>mesiac/rok - účtovný doklad č. xx/xx</t>
    </r>
  </si>
  <si>
    <t>Príspevok zamestnávateľa na rekreáciu</t>
  </si>
  <si>
    <t>Sociálny fond</t>
  </si>
  <si>
    <t>Príspevok do doplnkových dôchodkových poisťovní</t>
  </si>
  <si>
    <t>cena práce</t>
  </si>
  <si>
    <t>Na nemocenské dávky</t>
  </si>
  <si>
    <t>637016</t>
  </si>
  <si>
    <r>
      <t xml:space="preserve">Poistné do Všeobecnej zdravotnej poisťovne </t>
    </r>
    <r>
      <rPr>
        <sz val="10"/>
        <rFont val="Arial"/>
        <family val="2"/>
        <charset val="238"/>
      </rPr>
      <t>(vyplniť podľa relevantnej poisťovne, inak uviesť hodnotu O)</t>
    </r>
  </si>
  <si>
    <r>
      <t xml:space="preserve">Poistné do ostatných zdravotných poisťovní </t>
    </r>
    <r>
      <rPr>
        <sz val="10"/>
        <rFont val="Arial"/>
        <family val="2"/>
        <charset val="238"/>
      </rPr>
      <t>(vyplniť podľa relevantnej poisťovne, inak uviesť hodnotu O)</t>
    </r>
  </si>
  <si>
    <t>637006</t>
  </si>
  <si>
    <t>Celkové oprávnené výdavky</t>
  </si>
  <si>
    <r>
      <t xml:space="preserve">A. Doplatok k platu a ďalší plat </t>
    </r>
    <r>
      <rPr>
        <sz val="10"/>
        <rFont val="Arial"/>
        <family val="2"/>
        <charset val="238"/>
      </rPr>
      <t>(vyrovnanie platu, doplatok k platu a iné plnenia, ktoré vstupujú do vymeriavacieho základu)</t>
    </r>
  </si>
  <si>
    <r>
      <t xml:space="preserve">B. Doplatok k platu a ďalší plat </t>
    </r>
    <r>
      <rPr>
        <sz val="10"/>
        <rFont val="Arial"/>
        <family val="2"/>
        <charset val="238"/>
      </rPr>
      <t>(príplatok k náhrade príjmu pri dočasnej pracovnej neschopnosti - § 143 ods. 1 zákona o štátnej službe a iné plnenia, ktoré nevstupujú do vymeriavacieho základu)</t>
    </r>
  </si>
  <si>
    <t>A. Doplatok k platu a ďalší plat</t>
  </si>
  <si>
    <t>B. Doplatok k platu a ďalší plat</t>
  </si>
  <si>
    <t>Čistá mzda (vyplatená mzda)</t>
  </si>
  <si>
    <t>Kód projektu:</t>
  </si>
  <si>
    <t>Názov projektu:</t>
  </si>
  <si>
    <t>Prijímateľ:</t>
  </si>
  <si>
    <t xml:space="preserve">Meno zamestnanca </t>
  </si>
  <si>
    <t>Meno zamestnanca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</si>
</sst>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2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5"/>
      <name val="Arial"/>
      <family val="2"/>
      <charset val="238"/>
    </font>
    <font>
      <b/>
      <sz val="1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7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FEFBC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1" applyNumberFormat="0" applyFill="0" applyAlignment="0" applyProtection="0"/>
    <xf numFmtId="0" fontId="6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16" borderId="2" applyNumberFormat="0" applyAlignment="0" applyProtection="0"/>
    <xf numFmtId="0" fontId="9" fillId="16" borderId="2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32" fillId="0" borderId="0"/>
    <xf numFmtId="0" fontId="2" fillId="0" borderId="0"/>
    <xf numFmtId="0" fontId="15" fillId="0" borderId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16" fillId="18" borderId="6" applyNumberFormat="0" applyFont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5" fillId="0" borderId="1" applyNumberFormat="0" applyFill="0" applyAlignment="0" applyProtection="0"/>
    <xf numFmtId="0" fontId="6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7" borderId="8" applyNumberFormat="0" applyAlignment="0" applyProtection="0"/>
    <xf numFmtId="0" fontId="20" fillId="19" borderId="8" applyNumberFormat="0" applyAlignment="0" applyProtection="0"/>
    <xf numFmtId="0" fontId="21" fillId="19" borderId="9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3" borderId="0" applyNumberFormat="0" applyBorder="0" applyAlignment="0" applyProtection="0"/>
    <xf numFmtId="0" fontId="1" fillId="0" borderId="0"/>
  </cellStyleXfs>
  <cellXfs count="348">
    <xf numFmtId="0" fontId="0" fillId="0" borderId="0" xfId="0"/>
    <xf numFmtId="4" fontId="27" fillId="0" borderId="0" xfId="0" applyNumberFormat="1" applyFont="1" applyFill="1" applyProtection="1">
      <protection locked="0"/>
    </xf>
    <xf numFmtId="3" fontId="27" fillId="0" borderId="0" xfId="0" applyNumberFormat="1" applyFont="1" applyFill="1" applyProtection="1">
      <protection locked="0"/>
    </xf>
    <xf numFmtId="3" fontId="23" fillId="24" borderId="0" xfId="0" applyNumberFormat="1" applyFont="1" applyFill="1" applyProtection="1">
      <protection locked="0"/>
    </xf>
    <xf numFmtId="3" fontId="15" fillId="0" borderId="0" xfId="0" applyNumberFormat="1" applyFont="1" applyFill="1" applyProtection="1">
      <protection locked="0"/>
    </xf>
    <xf numFmtId="4" fontId="15" fillId="0" borderId="0" xfId="0" applyNumberFormat="1" applyFont="1" applyFill="1" applyProtection="1">
      <protection locked="0"/>
    </xf>
    <xf numFmtId="3" fontId="16" fillId="0" borderId="0" xfId="0" applyNumberFormat="1" applyFont="1" applyFill="1" applyProtection="1">
      <protection locked="0"/>
    </xf>
    <xf numFmtId="3" fontId="30" fillId="0" borderId="0" xfId="0" applyNumberFormat="1" applyFont="1" applyFill="1" applyProtection="1">
      <protection locked="0"/>
    </xf>
    <xf numFmtId="4" fontId="15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16" fillId="0" borderId="0" xfId="0" applyNumberFormat="1" applyFont="1" applyFill="1" applyBorder="1" applyProtection="1">
      <protection locked="0"/>
    </xf>
    <xf numFmtId="3" fontId="16" fillId="24" borderId="0" xfId="0" applyNumberFormat="1" applyFont="1" applyFill="1" applyProtection="1">
      <protection locked="0"/>
    </xf>
    <xf numFmtId="4" fontId="16" fillId="0" borderId="0" xfId="0" applyNumberFormat="1" applyFont="1" applyFill="1" applyProtection="1">
      <protection locked="0"/>
    </xf>
    <xf numFmtId="4" fontId="16" fillId="24" borderId="0" xfId="0" applyNumberFormat="1" applyFont="1" applyFill="1" applyProtection="1">
      <protection locked="0"/>
    </xf>
    <xf numFmtId="4" fontId="16" fillId="26" borderId="0" xfId="0" applyNumberFormat="1" applyFont="1" applyFill="1" applyProtection="1">
      <protection locked="0"/>
    </xf>
    <xf numFmtId="3" fontId="27" fillId="0" borderId="0" xfId="0" applyNumberFormat="1" applyFont="1" applyFill="1" applyAlignment="1" applyProtection="1">
      <alignment horizontal="right"/>
      <protection locked="0"/>
    </xf>
    <xf numFmtId="3" fontId="16" fillId="0" borderId="0" xfId="0" applyNumberFormat="1" applyFont="1" applyFill="1" applyAlignment="1" applyProtection="1">
      <alignment horizontal="right"/>
      <protection locked="0"/>
    </xf>
    <xf numFmtId="3" fontId="25" fillId="0" borderId="0" xfId="0" applyNumberFormat="1" applyFont="1" applyFill="1" applyAlignment="1" applyProtection="1">
      <alignment horizontal="center"/>
      <protection locked="0"/>
    </xf>
    <xf numFmtId="3" fontId="25" fillId="0" borderId="0" xfId="0" applyNumberFormat="1" applyFont="1" applyFill="1" applyAlignment="1" applyProtection="1">
      <alignment vertical="center"/>
      <protection locked="0"/>
    </xf>
    <xf numFmtId="3" fontId="24" fillId="0" borderId="0" xfId="0" applyNumberFormat="1" applyFont="1" applyFill="1" applyAlignment="1" applyProtection="1">
      <protection locked="0"/>
    </xf>
    <xf numFmtId="4" fontId="15" fillId="0" borderId="0" xfId="0" applyNumberFormat="1" applyFont="1" applyFill="1" applyBorder="1" applyProtection="1">
      <protection locked="0"/>
    </xf>
    <xf numFmtId="4" fontId="15" fillId="0" borderId="13" xfId="0" applyNumberFormat="1" applyFont="1" applyFill="1" applyBorder="1" applyProtection="1">
      <protection locked="0"/>
    </xf>
    <xf numFmtId="4" fontId="15" fillId="0" borderId="14" xfId="0" applyNumberFormat="1" applyFont="1" applyFill="1" applyBorder="1" applyProtection="1">
      <protection locked="0"/>
    </xf>
    <xf numFmtId="4" fontId="15" fillId="0" borderId="15" xfId="0" applyNumberFormat="1" applyFont="1" applyFill="1" applyBorder="1" applyProtection="1">
      <protection locked="0"/>
    </xf>
    <xf numFmtId="4" fontId="15" fillId="0" borderId="16" xfId="0" applyNumberFormat="1" applyFont="1" applyFill="1" applyBorder="1" applyProtection="1">
      <protection locked="0"/>
    </xf>
    <xf numFmtId="4" fontId="15" fillId="0" borderId="17" xfId="0" applyNumberFormat="1" applyFont="1" applyFill="1" applyBorder="1" applyProtection="1">
      <protection locked="0"/>
    </xf>
    <xf numFmtId="4" fontId="15" fillId="0" borderId="11" xfId="0" applyNumberFormat="1" applyFont="1" applyFill="1" applyBorder="1" applyProtection="1">
      <protection locked="0"/>
    </xf>
    <xf numFmtId="4" fontId="25" fillId="27" borderId="26" xfId="0" applyNumberFormat="1" applyFont="1" applyFill="1" applyBorder="1" applyAlignment="1" applyProtection="1">
      <alignment horizontal="right"/>
      <protection locked="0"/>
    </xf>
    <xf numFmtId="4" fontId="25" fillId="27" borderId="25" xfId="0" applyNumberFormat="1" applyFont="1" applyFill="1" applyBorder="1" applyAlignment="1" applyProtection="1">
      <alignment horizontal="right"/>
      <protection locked="0"/>
    </xf>
    <xf numFmtId="4" fontId="25" fillId="27" borderId="41" xfId="0" applyNumberFormat="1" applyFont="1" applyFill="1" applyBorder="1" applyAlignment="1" applyProtection="1">
      <alignment horizontal="right"/>
      <protection locked="0"/>
    </xf>
    <xf numFmtId="4" fontId="25" fillId="27" borderId="59" xfId="0" applyNumberFormat="1" applyFont="1" applyFill="1" applyBorder="1" applyAlignment="1" applyProtection="1">
      <alignment horizontal="right"/>
      <protection locked="0"/>
    </xf>
    <xf numFmtId="3" fontId="25" fillId="0" borderId="10" xfId="0" applyNumberFormat="1" applyFont="1" applyFill="1" applyBorder="1" applyProtection="1">
      <protection locked="0"/>
    </xf>
    <xf numFmtId="3" fontId="25" fillId="0" borderId="11" xfId="0" applyNumberFormat="1" applyFon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3" fontId="15" fillId="0" borderId="13" xfId="0" applyNumberFormat="1" applyFont="1" applyFill="1" applyBorder="1" applyProtection="1">
      <protection locked="0"/>
    </xf>
    <xf numFmtId="3" fontId="15" fillId="0" borderId="0" xfId="0" applyNumberFormat="1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14" xfId="0" applyBorder="1" applyProtection="1">
      <protection locked="0"/>
    </xf>
    <xf numFmtId="3" fontId="2" fillId="0" borderId="13" xfId="0" applyNumberFormat="1" applyFont="1" applyFill="1" applyBorder="1" applyProtection="1">
      <protection locked="0"/>
    </xf>
    <xf numFmtId="3" fontId="2" fillId="0" borderId="0" xfId="0" applyNumberFormat="1" applyFont="1" applyFill="1" applyBorder="1" applyProtection="1">
      <protection locked="0"/>
    </xf>
    <xf numFmtId="3" fontId="30" fillId="0" borderId="13" xfId="0" applyNumberFormat="1" applyFont="1" applyFill="1" applyBorder="1" applyProtection="1">
      <protection locked="0"/>
    </xf>
    <xf numFmtId="3" fontId="30" fillId="0" borderId="0" xfId="0" applyNumberFormat="1" applyFont="1" applyFill="1" applyBorder="1" applyProtection="1">
      <protection locked="0"/>
    </xf>
    <xf numFmtId="3" fontId="15" fillId="0" borderId="15" xfId="0" applyNumberFormat="1" applyFont="1" applyFill="1" applyBorder="1" applyProtection="1">
      <protection locked="0"/>
    </xf>
    <xf numFmtId="3" fontId="15" fillId="0" borderId="16" xfId="0" applyNumberFormat="1" applyFon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3" fontId="25" fillId="0" borderId="10" xfId="0" applyNumberFormat="1" applyFont="1" applyFill="1" applyBorder="1" applyAlignment="1" applyProtection="1">
      <alignment horizontal="left"/>
      <protection locked="0"/>
    </xf>
    <xf numFmtId="0" fontId="0" fillId="0" borderId="0" xfId="0" applyBorder="1" applyAlignment="1" applyProtection="1">
      <alignment wrapText="1"/>
      <protection locked="0"/>
    </xf>
    <xf numFmtId="3" fontId="2" fillId="0" borderId="34" xfId="0" applyNumberFormat="1" applyFont="1" applyFill="1" applyBorder="1" applyAlignment="1" applyProtection="1">
      <alignment horizontal="center"/>
      <protection locked="0"/>
    </xf>
    <xf numFmtId="0" fontId="2" fillId="26" borderId="27" xfId="0" applyFont="1" applyFill="1" applyBorder="1" applyAlignment="1" applyProtection="1">
      <alignment horizontal="left"/>
      <protection locked="0"/>
    </xf>
    <xf numFmtId="4" fontId="2" fillId="0" borderId="28" xfId="0" applyNumberFormat="1" applyFont="1" applyBorder="1" applyAlignment="1" applyProtection="1">
      <alignment horizontal="right"/>
      <protection locked="0"/>
    </xf>
    <xf numFmtId="49" fontId="2" fillId="0" borderId="33" xfId="0" applyNumberFormat="1" applyFont="1" applyBorder="1" applyAlignment="1" applyProtection="1">
      <alignment horizontal="right"/>
      <protection locked="0"/>
    </xf>
    <xf numFmtId="4" fontId="2" fillId="27" borderId="34" xfId="0" applyNumberFormat="1" applyFont="1" applyFill="1" applyBorder="1" applyAlignment="1" applyProtection="1">
      <alignment horizontal="right" wrapText="1"/>
      <protection locked="0"/>
    </xf>
    <xf numFmtId="4" fontId="35" fillId="27" borderId="34" xfId="0" applyNumberFormat="1" applyFont="1" applyFill="1" applyBorder="1" applyAlignment="1" applyProtection="1">
      <alignment horizontal="right"/>
      <protection locked="0"/>
    </xf>
    <xf numFmtId="4" fontId="2" fillId="29" borderId="34" xfId="0" applyNumberFormat="1" applyFont="1" applyFill="1" applyBorder="1" applyAlignment="1" applyProtection="1">
      <alignment horizontal="right"/>
      <protection locked="0"/>
    </xf>
    <xf numFmtId="4" fontId="2" fillId="27" borderId="34" xfId="0" applyNumberFormat="1" applyFont="1" applyFill="1" applyBorder="1" applyAlignment="1" applyProtection="1">
      <alignment horizontal="right"/>
      <protection locked="0"/>
    </xf>
    <xf numFmtId="4" fontId="2" fillId="25" borderId="21" xfId="0" applyNumberFormat="1" applyFont="1" applyFill="1" applyBorder="1" applyAlignment="1" applyProtection="1">
      <alignment horizontal="right" wrapText="1"/>
      <protection locked="0"/>
    </xf>
    <xf numFmtId="4" fontId="2" fillId="24" borderId="38" xfId="0" applyNumberFormat="1" applyFont="1" applyFill="1" applyBorder="1" applyAlignment="1" applyProtection="1">
      <alignment horizontal="right"/>
      <protection locked="0"/>
    </xf>
    <xf numFmtId="4" fontId="2" fillId="27" borderId="21" xfId="0" applyNumberFormat="1" applyFont="1" applyFill="1" applyBorder="1" applyAlignment="1" applyProtection="1">
      <alignment horizontal="right"/>
      <protection locked="0"/>
    </xf>
    <xf numFmtId="0" fontId="2" fillId="26" borderId="35" xfId="0" applyFont="1" applyFill="1" applyBorder="1" applyAlignment="1" applyProtection="1">
      <alignment horizontal="left"/>
      <protection locked="0"/>
    </xf>
    <xf numFmtId="4" fontId="2" fillId="0" borderId="18" xfId="0" applyNumberFormat="1" applyFont="1" applyBorder="1" applyAlignment="1" applyProtection="1">
      <alignment horizontal="right"/>
      <protection locked="0"/>
    </xf>
    <xf numFmtId="49" fontId="2" fillId="0" borderId="58" xfId="0" applyNumberFormat="1" applyFont="1" applyBorder="1" applyAlignment="1" applyProtection="1">
      <alignment horizontal="right"/>
      <protection locked="0"/>
    </xf>
    <xf numFmtId="4" fontId="2" fillId="27" borderId="22" xfId="0" applyNumberFormat="1" applyFont="1" applyFill="1" applyBorder="1" applyAlignment="1" applyProtection="1">
      <alignment horizontal="right" wrapText="1"/>
      <protection locked="0"/>
    </xf>
    <xf numFmtId="4" fontId="2" fillId="0" borderId="56" xfId="0" applyNumberFormat="1" applyFont="1" applyBorder="1" applyAlignment="1" applyProtection="1">
      <alignment horizontal="right"/>
      <protection locked="0"/>
    </xf>
    <xf numFmtId="4" fontId="35" fillId="27" borderId="22" xfId="0" applyNumberFormat="1" applyFont="1" applyFill="1" applyBorder="1" applyAlignment="1" applyProtection="1">
      <alignment horizontal="right"/>
      <protection locked="0"/>
    </xf>
    <xf numFmtId="4" fontId="2" fillId="26" borderId="28" xfId="0" applyNumberFormat="1" applyFont="1" applyFill="1" applyBorder="1" applyAlignment="1" applyProtection="1">
      <alignment horizontal="right"/>
      <protection locked="0"/>
    </xf>
    <xf numFmtId="4" fontId="2" fillId="26" borderId="56" xfId="0" applyNumberFormat="1" applyFont="1" applyFill="1" applyBorder="1" applyAlignment="1" applyProtection="1">
      <alignment horizontal="right"/>
      <protection locked="0"/>
    </xf>
    <xf numFmtId="4" fontId="2" fillId="26" borderId="28" xfId="0" applyNumberFormat="1" applyFont="1" applyFill="1" applyBorder="1" applyAlignment="1" applyProtection="1">
      <alignment horizontal="right" wrapText="1"/>
      <protection locked="0"/>
    </xf>
    <xf numFmtId="4" fontId="2" fillId="27" borderId="22" xfId="0" applyNumberFormat="1" applyFont="1" applyFill="1" applyBorder="1" applyAlignment="1" applyProtection="1">
      <alignment horizontal="right"/>
      <protection locked="0"/>
    </xf>
    <xf numFmtId="4" fontId="2" fillId="25" borderId="34" xfId="0" applyNumberFormat="1" applyFont="1" applyFill="1" applyBorder="1" applyAlignment="1" applyProtection="1">
      <alignment horizontal="right" wrapText="1"/>
      <protection locked="0"/>
    </xf>
    <xf numFmtId="4" fontId="2" fillId="24" borderId="28" xfId="0" applyNumberFormat="1" applyFont="1" applyFill="1" applyBorder="1" applyAlignment="1" applyProtection="1">
      <alignment horizontal="right"/>
      <protection locked="0"/>
    </xf>
    <xf numFmtId="4" fontId="2" fillId="24" borderId="29" xfId="0" applyNumberFormat="1" applyFont="1" applyFill="1" applyBorder="1" applyAlignment="1" applyProtection="1">
      <alignment horizontal="right"/>
      <protection locked="0"/>
    </xf>
    <xf numFmtId="4" fontId="2" fillId="24" borderId="18" xfId="0" applyNumberFormat="1" applyFont="1" applyFill="1" applyBorder="1" applyAlignment="1" applyProtection="1">
      <alignment horizontal="right"/>
      <protection locked="0"/>
    </xf>
    <xf numFmtId="4" fontId="2" fillId="0" borderId="28" xfId="0" applyNumberFormat="1" applyFont="1" applyFill="1" applyBorder="1" applyAlignment="1" applyProtection="1">
      <alignment horizontal="right"/>
      <protection locked="0"/>
    </xf>
    <xf numFmtId="4" fontId="25" fillId="27" borderId="20" xfId="0" applyNumberFormat="1" applyFont="1" applyFill="1" applyBorder="1" applyAlignment="1" applyProtection="1">
      <alignment horizontal="right"/>
      <protection locked="0"/>
    </xf>
    <xf numFmtId="4" fontId="2" fillId="24" borderId="33" xfId="0" applyNumberFormat="1" applyFont="1" applyFill="1" applyBorder="1" applyAlignment="1" applyProtection="1">
      <alignment horizontal="right"/>
      <protection locked="0"/>
    </xf>
    <xf numFmtId="4" fontId="2" fillId="0" borderId="27" xfId="0" applyNumberFormat="1" applyFont="1" applyFill="1" applyBorder="1" applyAlignment="1" applyProtection="1">
      <alignment horizontal="right" wrapText="1"/>
      <protection locked="0"/>
    </xf>
    <xf numFmtId="4" fontId="2" fillId="24" borderId="68" xfId="0" applyNumberFormat="1" applyFont="1" applyFill="1" applyBorder="1" applyAlignment="1" applyProtection="1">
      <alignment horizontal="right"/>
      <protection locked="0"/>
    </xf>
    <xf numFmtId="4" fontId="2" fillId="27" borderId="21" xfId="0" applyNumberFormat="1" applyFont="1" applyFill="1" applyBorder="1" applyAlignment="1" applyProtection="1">
      <alignment horizontal="right" wrapText="1"/>
      <protection locked="0"/>
    </xf>
    <xf numFmtId="14" fontId="2" fillId="0" borderId="28" xfId="0" applyNumberFormat="1" applyFont="1" applyFill="1" applyBorder="1" applyAlignment="1" applyProtection="1">
      <alignment horizontal="right"/>
      <protection locked="0"/>
    </xf>
    <xf numFmtId="14" fontId="2" fillId="0" borderId="18" xfId="0" applyNumberFormat="1" applyFont="1" applyFill="1" applyBorder="1" applyAlignment="1" applyProtection="1">
      <alignment horizontal="right"/>
      <protection locked="0"/>
    </xf>
    <xf numFmtId="3" fontId="31" fillId="0" borderId="0" xfId="0" applyNumberFormat="1" applyFont="1" applyFill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4" fillId="0" borderId="0" xfId="0" applyFont="1" applyProtection="1">
      <protection locked="0"/>
    </xf>
    <xf numFmtId="3" fontId="25" fillId="25" borderId="26" xfId="0" applyNumberFormat="1" applyFont="1" applyFill="1" applyBorder="1" applyAlignment="1" applyProtection="1">
      <alignment horizontal="center"/>
      <protection locked="0"/>
    </xf>
    <xf numFmtId="3" fontId="25" fillId="24" borderId="25" xfId="0" applyNumberFormat="1" applyFont="1" applyFill="1" applyBorder="1" applyAlignment="1" applyProtection="1">
      <alignment horizontal="center"/>
      <protection locked="0"/>
    </xf>
    <xf numFmtId="3" fontId="25" fillId="24" borderId="41" xfId="0" applyNumberFormat="1" applyFont="1" applyFill="1" applyBorder="1" applyAlignment="1" applyProtection="1">
      <alignment horizontal="center"/>
      <protection locked="0"/>
    </xf>
    <xf numFmtId="3" fontId="25" fillId="24" borderId="26" xfId="0" applyNumberFormat="1" applyFont="1" applyFill="1" applyBorder="1" applyAlignment="1" applyProtection="1">
      <alignment horizontal="center"/>
      <protection locked="0"/>
    </xf>
    <xf numFmtId="3" fontId="25" fillId="0" borderId="45" xfId="0" applyNumberFormat="1" applyFont="1" applyFill="1" applyBorder="1" applyAlignment="1" applyProtection="1">
      <alignment horizontal="center"/>
      <protection locked="0"/>
    </xf>
    <xf numFmtId="3" fontId="25" fillId="0" borderId="59" xfId="0" applyNumberFormat="1" applyFont="1" applyFill="1" applyBorder="1" applyAlignment="1" applyProtection="1">
      <alignment horizontal="center"/>
      <protection locked="0"/>
    </xf>
    <xf numFmtId="3" fontId="25" fillId="0" borderId="25" xfId="0" applyNumberFormat="1" applyFont="1" applyFill="1" applyBorder="1" applyAlignment="1" applyProtection="1">
      <alignment horizontal="center"/>
      <protection locked="0"/>
    </xf>
    <xf numFmtId="3" fontId="25" fillId="0" borderId="41" xfId="0" applyNumberFormat="1" applyFont="1" applyFill="1" applyBorder="1" applyAlignment="1" applyProtection="1">
      <alignment horizontal="center"/>
      <protection locked="0"/>
    </xf>
    <xf numFmtId="3" fontId="25" fillId="0" borderId="44" xfId="0" applyNumberFormat="1" applyFont="1" applyFill="1" applyBorder="1" applyAlignment="1" applyProtection="1">
      <alignment horizontal="center"/>
      <protection locked="0"/>
    </xf>
    <xf numFmtId="3" fontId="25" fillId="26" borderId="26" xfId="0" applyNumberFormat="1" applyFont="1" applyFill="1" applyBorder="1" applyAlignment="1" applyProtection="1">
      <alignment horizontal="center"/>
      <protection locked="0"/>
    </xf>
    <xf numFmtId="3" fontId="25" fillId="0" borderId="26" xfId="0" applyNumberFormat="1" applyFont="1" applyFill="1" applyBorder="1" applyAlignment="1" applyProtection="1">
      <alignment horizontal="center"/>
      <protection locked="0"/>
    </xf>
    <xf numFmtId="3" fontId="25" fillId="25" borderId="26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60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61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57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7" borderId="26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45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44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41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62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6" borderId="63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6" borderId="62" xfId="0" applyNumberFormat="1" applyFont="1" applyFill="1" applyBorder="1" applyAlignment="1" applyProtection="1">
      <alignment horizontal="center" vertical="center" textRotation="180" wrapText="1"/>
      <protection locked="0"/>
    </xf>
    <xf numFmtId="3" fontId="26" fillId="0" borderId="0" xfId="0" applyNumberFormat="1" applyFont="1" applyFill="1" applyBorder="1" applyProtection="1">
      <protection locked="0"/>
    </xf>
    <xf numFmtId="2" fontId="15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23" fillId="24" borderId="24" xfId="0" applyNumberFormat="1" applyFont="1" applyFill="1" applyBorder="1" applyAlignment="1" applyProtection="1">
      <alignment horizontal="right" wrapText="1"/>
      <protection locked="0"/>
    </xf>
    <xf numFmtId="4" fontId="23" fillId="24" borderId="26" xfId="0" applyNumberFormat="1" applyFont="1" applyFill="1" applyBorder="1" applyAlignment="1" applyProtection="1">
      <alignment horizontal="right" wrapText="1"/>
      <protection locked="0"/>
    </xf>
    <xf numFmtId="3" fontId="25" fillId="0" borderId="37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0" borderId="45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0" borderId="44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0" borderId="41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0" borderId="59" xfId="0" applyNumberFormat="1" applyFont="1" applyFill="1" applyBorder="1" applyAlignment="1" applyProtection="1">
      <alignment horizontal="center" vertical="center" textRotation="180" wrapText="1"/>
      <protection locked="0"/>
    </xf>
    <xf numFmtId="4" fontId="23" fillId="0" borderId="22" xfId="0" applyNumberFormat="1" applyFont="1" applyFill="1" applyBorder="1" applyAlignment="1" applyProtection="1">
      <alignment vertical="center" wrapText="1"/>
      <protection locked="0"/>
    </xf>
    <xf numFmtId="4" fontId="23" fillId="0" borderId="23" xfId="0" applyNumberFormat="1" applyFont="1" applyFill="1" applyBorder="1" applyAlignment="1" applyProtection="1">
      <alignment vertical="center" wrapText="1"/>
      <protection locked="0"/>
    </xf>
    <xf numFmtId="4" fontId="23" fillId="24" borderId="20" xfId="0" applyNumberFormat="1" applyFont="1" applyFill="1" applyBorder="1" applyAlignment="1" applyProtection="1">
      <alignment horizontal="right" wrapText="1"/>
      <protection locked="0"/>
    </xf>
    <xf numFmtId="3" fontId="24" fillId="0" borderId="0" xfId="0" applyNumberFormat="1" applyFont="1" applyFill="1" applyAlignment="1" applyProtection="1">
      <alignment horizontal="left"/>
      <protection locked="0"/>
    </xf>
    <xf numFmtId="3" fontId="31" fillId="0" borderId="0" xfId="0" applyNumberFormat="1" applyFont="1" applyFill="1" applyAlignment="1" applyProtection="1">
      <alignment horizontal="center" wrapText="1"/>
      <protection locked="0"/>
    </xf>
    <xf numFmtId="4" fontId="23" fillId="24" borderId="23" xfId="0" applyNumberFormat="1" applyFont="1" applyFill="1" applyBorder="1" applyAlignment="1" applyProtection="1">
      <alignment horizontal="right" wrapText="1"/>
      <protection locked="0"/>
    </xf>
    <xf numFmtId="4" fontId="23" fillId="24" borderId="22" xfId="0" applyNumberFormat="1" applyFont="1" applyFill="1" applyBorder="1" applyAlignment="1" applyProtection="1">
      <alignment horizontal="right" wrapText="1"/>
      <protection locked="0"/>
    </xf>
    <xf numFmtId="4" fontId="23" fillId="24" borderId="21" xfId="0" applyNumberFormat="1" applyFont="1" applyFill="1" applyBorder="1" applyAlignment="1" applyProtection="1">
      <alignment horizontal="right" wrapText="1"/>
      <protection locked="0"/>
    </xf>
    <xf numFmtId="3" fontId="24" fillId="27" borderId="18" xfId="0" applyNumberFormat="1" applyFont="1" applyFill="1" applyBorder="1" applyAlignment="1" applyProtection="1">
      <alignment horizontal="right"/>
      <protection locked="0"/>
    </xf>
    <xf numFmtId="4" fontId="23" fillId="0" borderId="21" xfId="0" applyNumberFormat="1" applyFont="1" applyFill="1" applyBorder="1" applyAlignment="1" applyProtection="1">
      <alignment vertical="center" wrapText="1"/>
      <protection locked="0"/>
    </xf>
    <xf numFmtId="3" fontId="23" fillId="0" borderId="19" xfId="0" applyNumberFormat="1" applyFont="1" applyFill="1" applyBorder="1" applyAlignment="1" applyProtection="1">
      <alignment vertical="center" wrapText="1"/>
      <protection locked="0"/>
    </xf>
    <xf numFmtId="4" fontId="23" fillId="0" borderId="19" xfId="0" applyNumberFormat="1" applyFont="1" applyFill="1" applyBorder="1" applyAlignment="1" applyProtection="1">
      <alignment horizontal="right" wrapText="1"/>
      <protection locked="0"/>
    </xf>
    <xf numFmtId="4" fontId="23" fillId="0" borderId="34" xfId="0" applyNumberFormat="1" applyFont="1" applyFill="1" applyBorder="1" applyAlignment="1" applyProtection="1">
      <alignment vertical="center" wrapText="1"/>
      <protection locked="0"/>
    </xf>
    <xf numFmtId="4" fontId="23" fillId="24" borderId="34" xfId="0" applyNumberFormat="1" applyFont="1" applyFill="1" applyBorder="1" applyAlignment="1" applyProtection="1">
      <alignment horizontal="right" wrapText="1"/>
      <protection locked="0"/>
    </xf>
    <xf numFmtId="3" fontId="23" fillId="0" borderId="26" xfId="0" applyNumberFormat="1" applyFont="1" applyFill="1" applyBorder="1" applyAlignment="1" applyProtection="1">
      <alignment vertical="center" wrapText="1"/>
      <protection locked="0"/>
    </xf>
    <xf numFmtId="4" fontId="2" fillId="0" borderId="34" xfId="0" applyNumberFormat="1" applyFont="1" applyFill="1" applyBorder="1" applyAlignment="1" applyProtection="1">
      <alignment horizontal="right" wrapText="1"/>
      <protection locked="0"/>
    </xf>
    <xf numFmtId="3" fontId="23" fillId="0" borderId="0" xfId="0" applyNumberFormat="1" applyFont="1" applyFill="1" applyAlignment="1" applyProtection="1">
      <alignment horizontal="center" wrapText="1"/>
      <protection locked="0"/>
    </xf>
    <xf numFmtId="0" fontId="0" fillId="31" borderId="0" xfId="0" applyFill="1" applyBorder="1" applyAlignment="1" applyProtection="1">
      <protection locked="0"/>
    </xf>
    <xf numFmtId="3" fontId="25" fillId="0" borderId="0" xfId="0" applyNumberFormat="1" applyFont="1" applyFill="1" applyBorder="1" applyAlignment="1" applyProtection="1">
      <alignment horizontal="center"/>
      <protection locked="0"/>
    </xf>
    <xf numFmtId="3" fontId="25" fillId="25" borderId="0" xfId="0" applyNumberFormat="1" applyFont="1" applyFill="1" applyBorder="1" applyAlignment="1" applyProtection="1">
      <alignment horizontal="center" vertical="center" textRotation="180" wrapText="1"/>
      <protection locked="0"/>
    </xf>
    <xf numFmtId="4" fontId="35" fillId="25" borderId="0" xfId="0" applyNumberFormat="1" applyFont="1" applyFill="1" applyBorder="1" applyAlignment="1" applyProtection="1">
      <alignment horizontal="right"/>
      <protection locked="0"/>
    </xf>
    <xf numFmtId="4" fontId="25" fillId="27" borderId="0" xfId="0" applyNumberFormat="1" applyFont="1" applyFill="1" applyBorder="1" applyAlignment="1" applyProtection="1">
      <alignment horizontal="right"/>
      <protection locked="0"/>
    </xf>
    <xf numFmtId="3" fontId="25" fillId="25" borderId="20" xfId="0" applyNumberFormat="1" applyFont="1" applyFill="1" applyBorder="1" applyAlignment="1" applyProtection="1">
      <alignment horizontal="center"/>
      <protection locked="0"/>
    </xf>
    <xf numFmtId="3" fontId="25" fillId="27" borderId="20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7" borderId="23" xfId="0" applyNumberFormat="1" applyFont="1" applyFill="1" applyBorder="1" applyAlignment="1" applyProtection="1">
      <alignment horizontal="center" vertical="center" textRotation="180" wrapText="1"/>
      <protection locked="0"/>
    </xf>
    <xf numFmtId="4" fontId="35" fillId="25" borderId="36" xfId="0" applyNumberFormat="1" applyFont="1" applyFill="1" applyBorder="1" applyAlignment="1" applyProtection="1">
      <alignment horizontal="right"/>
      <protection locked="0"/>
    </xf>
    <xf numFmtId="4" fontId="35" fillId="25" borderId="51" xfId="0" applyNumberFormat="1" applyFont="1" applyFill="1" applyBorder="1" applyAlignment="1" applyProtection="1">
      <alignment horizontal="right"/>
      <protection locked="0"/>
    </xf>
    <xf numFmtId="4" fontId="23" fillId="24" borderId="20" xfId="0" applyNumberFormat="1" applyFont="1" applyFill="1" applyBorder="1" applyAlignment="1" applyProtection="1">
      <alignment horizontal="right" wrapText="1"/>
      <protection locked="0"/>
    </xf>
    <xf numFmtId="3" fontId="23" fillId="0" borderId="20" xfId="0" applyNumberFormat="1" applyFont="1" applyFill="1" applyBorder="1" applyAlignment="1" applyProtection="1">
      <alignment horizontal="left" wrapText="1"/>
      <protection locked="0"/>
    </xf>
    <xf numFmtId="3" fontId="23" fillId="0" borderId="30" xfId="0" applyNumberFormat="1" applyFont="1" applyFill="1" applyBorder="1" applyAlignment="1" applyProtection="1">
      <alignment horizontal="left" wrapText="1"/>
      <protection locked="0"/>
    </xf>
    <xf numFmtId="4" fontId="2" fillId="0" borderId="40" xfId="0" applyNumberFormat="1" applyFont="1" applyBorder="1" applyAlignment="1" applyProtection="1">
      <alignment horizontal="right"/>
      <protection locked="0"/>
    </xf>
    <xf numFmtId="4" fontId="2" fillId="0" borderId="70" xfId="0" applyNumberFormat="1" applyFont="1" applyBorder="1" applyAlignment="1" applyProtection="1">
      <alignment horizontal="right"/>
      <protection locked="0"/>
    </xf>
    <xf numFmtId="4" fontId="2" fillId="0" borderId="58" xfId="0" applyNumberFormat="1" applyFont="1" applyBorder="1" applyAlignment="1" applyProtection="1">
      <alignment horizontal="right"/>
      <protection locked="0"/>
    </xf>
    <xf numFmtId="9" fontId="2" fillId="30" borderId="21" xfId="0" applyNumberFormat="1" applyFont="1" applyFill="1" applyBorder="1" applyAlignment="1" applyProtection="1">
      <alignment horizontal="right"/>
      <protection locked="0"/>
    </xf>
    <xf numFmtId="9" fontId="2" fillId="30" borderId="22" xfId="0" applyNumberFormat="1" applyFont="1" applyFill="1" applyBorder="1" applyAlignment="1" applyProtection="1">
      <alignment horizontal="right"/>
      <protection locked="0"/>
    </xf>
    <xf numFmtId="3" fontId="23" fillId="0" borderId="0" xfId="0" applyNumberFormat="1" applyFont="1" applyFill="1" applyBorder="1" applyAlignment="1" applyProtection="1">
      <alignment horizontal="left"/>
      <protection locked="0"/>
    </xf>
    <xf numFmtId="4" fontId="23" fillId="0" borderId="0" xfId="0" applyNumberFormat="1" applyFont="1" applyFill="1" applyBorder="1" applyAlignment="1" applyProtection="1">
      <alignment horizontal="right" wrapText="1"/>
      <protection locked="0"/>
    </xf>
    <xf numFmtId="4" fontId="23" fillId="24" borderId="0" xfId="0" applyNumberFormat="1" applyFont="1" applyFill="1" applyBorder="1" applyAlignment="1" applyProtection="1">
      <alignment horizontal="right" wrapText="1"/>
      <protection locked="0"/>
    </xf>
    <xf numFmtId="49" fontId="23" fillId="24" borderId="0" xfId="0" applyNumberFormat="1" applyFont="1" applyFill="1" applyBorder="1" applyAlignment="1" applyProtection="1">
      <alignment horizontal="right" wrapText="1"/>
      <protection locked="0"/>
    </xf>
    <xf numFmtId="4" fontId="35" fillId="25" borderId="21" xfId="0" applyNumberFormat="1" applyFont="1" applyFill="1" applyBorder="1" applyAlignment="1" applyProtection="1">
      <alignment horizontal="right"/>
      <protection locked="0"/>
    </xf>
    <xf numFmtId="3" fontId="25" fillId="25" borderId="19" xfId="0" applyNumberFormat="1" applyFont="1" applyFill="1" applyBorder="1" applyAlignment="1" applyProtection="1">
      <alignment horizontal="center" vertical="center" textRotation="180" wrapText="1"/>
      <protection locked="0"/>
    </xf>
    <xf numFmtId="4" fontId="2" fillId="26" borderId="33" xfId="0" applyNumberFormat="1" applyFont="1" applyFill="1" applyBorder="1" applyAlignment="1" applyProtection="1">
      <alignment horizontal="right"/>
      <protection locked="0"/>
    </xf>
    <xf numFmtId="4" fontId="2" fillId="28" borderId="21" xfId="0" applyNumberFormat="1" applyFont="1" applyFill="1" applyBorder="1" applyAlignment="1" applyProtection="1">
      <alignment horizontal="right" wrapText="1"/>
      <protection locked="0"/>
    </xf>
    <xf numFmtId="3" fontId="25" fillId="26" borderId="26" xfId="0" applyNumberFormat="1" applyFont="1" applyFill="1" applyBorder="1" applyAlignment="1" applyProtection="1">
      <alignment horizontal="center" vertical="center" textRotation="180" wrapText="1"/>
      <protection locked="0"/>
    </xf>
    <xf numFmtId="3" fontId="31" fillId="0" borderId="0" xfId="0" applyNumberFormat="1" applyFont="1" applyFill="1" applyAlignment="1" applyProtection="1">
      <alignment horizontal="center" wrapText="1"/>
      <protection locked="0"/>
    </xf>
    <xf numFmtId="4" fontId="2" fillId="27" borderId="32" xfId="0" applyNumberFormat="1" applyFont="1" applyFill="1" applyBorder="1" applyAlignment="1" applyProtection="1">
      <alignment horizontal="right" wrapText="1"/>
      <protection locked="0"/>
    </xf>
    <xf numFmtId="3" fontId="31" fillId="0" borderId="0" xfId="0" applyNumberFormat="1" applyFont="1" applyFill="1" applyAlignment="1" applyProtection="1">
      <alignment horizontal="center" wrapText="1"/>
      <protection locked="0"/>
    </xf>
    <xf numFmtId="4" fontId="25" fillId="27" borderId="43" xfId="0" applyNumberFormat="1" applyFont="1" applyFill="1" applyBorder="1" applyAlignment="1" applyProtection="1">
      <alignment horizontal="right"/>
      <protection locked="0"/>
    </xf>
    <xf numFmtId="4" fontId="2" fillId="26" borderId="66" xfId="0" applyNumberFormat="1" applyFont="1" applyFill="1" applyBorder="1" applyAlignment="1" applyProtection="1">
      <alignment horizontal="right"/>
      <protection locked="0"/>
    </xf>
    <xf numFmtId="4" fontId="23" fillId="24" borderId="20" xfId="0" applyNumberFormat="1" applyFont="1" applyFill="1" applyBorder="1" applyAlignment="1" applyProtection="1">
      <alignment horizontal="right" wrapText="1"/>
      <protection locked="0"/>
    </xf>
    <xf numFmtId="3" fontId="23" fillId="0" borderId="20" xfId="0" applyNumberFormat="1" applyFont="1" applyFill="1" applyBorder="1" applyAlignment="1" applyProtection="1">
      <alignment horizontal="left" wrapText="1"/>
      <protection locked="0"/>
    </xf>
    <xf numFmtId="3" fontId="23" fillId="0" borderId="30" xfId="0" applyNumberFormat="1" applyFont="1" applyFill="1" applyBorder="1" applyAlignment="1" applyProtection="1">
      <alignment horizontal="left" wrapText="1"/>
      <protection locked="0"/>
    </xf>
    <xf numFmtId="4" fontId="2" fillId="24" borderId="70" xfId="0" applyNumberFormat="1" applyFont="1" applyFill="1" applyBorder="1" applyAlignment="1" applyProtection="1">
      <alignment horizontal="right"/>
      <protection locked="0"/>
    </xf>
    <xf numFmtId="3" fontId="25" fillId="26" borderId="20" xfId="0" applyNumberFormat="1" applyFont="1" applyFill="1" applyBorder="1" applyAlignment="1" applyProtection="1">
      <alignment horizontal="center"/>
      <protection locked="0"/>
    </xf>
    <xf numFmtId="4" fontId="2" fillId="24" borderId="66" xfId="0" applyNumberFormat="1" applyFont="1" applyFill="1" applyBorder="1" applyAlignment="1" applyProtection="1">
      <alignment horizontal="right"/>
      <protection locked="0"/>
    </xf>
    <xf numFmtId="4" fontId="2" fillId="24" borderId="58" xfId="0" applyNumberFormat="1" applyFont="1" applyFill="1" applyBorder="1" applyAlignment="1" applyProtection="1">
      <alignment horizontal="right"/>
      <protection locked="0"/>
    </xf>
    <xf numFmtId="9" fontId="2" fillId="30" borderId="27" xfId="0" applyNumberFormat="1" applyFont="1" applyFill="1" applyBorder="1" applyAlignment="1" applyProtection="1">
      <alignment horizontal="right"/>
      <protection locked="0"/>
    </xf>
    <xf numFmtId="9" fontId="2" fillId="30" borderId="35" xfId="0" applyNumberFormat="1" applyFont="1" applyFill="1" applyBorder="1" applyAlignment="1" applyProtection="1">
      <alignment horizontal="right"/>
      <protection locked="0"/>
    </xf>
    <xf numFmtId="4" fontId="2" fillId="24" borderId="71" xfId="0" applyNumberFormat="1" applyFont="1" applyFill="1" applyBorder="1" applyAlignment="1" applyProtection="1">
      <alignment horizontal="right"/>
      <protection locked="0"/>
    </xf>
    <xf numFmtId="4" fontId="2" fillId="24" borderId="69" xfId="0" applyNumberFormat="1" applyFont="1" applyFill="1" applyBorder="1" applyAlignment="1" applyProtection="1">
      <alignment horizontal="right"/>
      <protection locked="0"/>
    </xf>
    <xf numFmtId="4" fontId="2" fillId="25" borderId="22" xfId="0" applyNumberFormat="1" applyFont="1" applyFill="1" applyBorder="1" applyAlignment="1" applyProtection="1">
      <alignment horizontal="right" wrapText="1"/>
      <protection locked="0"/>
    </xf>
    <xf numFmtId="4" fontId="2" fillId="26" borderId="58" xfId="0" applyNumberFormat="1" applyFont="1" applyFill="1" applyBorder="1" applyAlignment="1" applyProtection="1">
      <alignment horizontal="right"/>
      <protection locked="0"/>
    </xf>
    <xf numFmtId="4" fontId="2" fillId="26" borderId="68" xfId="0" applyNumberFormat="1" applyFont="1" applyFill="1" applyBorder="1" applyAlignment="1" applyProtection="1">
      <alignment horizontal="right"/>
      <protection locked="0"/>
    </xf>
    <xf numFmtId="4" fontId="2" fillId="26" borderId="18" xfId="0" applyNumberFormat="1" applyFont="1" applyFill="1" applyBorder="1" applyAlignment="1" applyProtection="1">
      <alignment horizontal="right" wrapText="1"/>
      <protection locked="0"/>
    </xf>
    <xf numFmtId="4" fontId="2" fillId="26" borderId="68" xfId="0" applyNumberFormat="1" applyFont="1" applyFill="1" applyBorder="1" applyAlignment="1" applyProtection="1">
      <alignment horizontal="right" wrapText="1"/>
      <protection locked="0"/>
    </xf>
    <xf numFmtId="4" fontId="2" fillId="26" borderId="33" xfId="0" applyNumberFormat="1" applyFont="1" applyFill="1" applyBorder="1" applyAlignment="1" applyProtection="1">
      <alignment horizontal="right" wrapText="1"/>
      <protection locked="0"/>
    </xf>
    <xf numFmtId="4" fontId="35" fillId="25" borderId="22" xfId="0" applyNumberFormat="1" applyFont="1" applyFill="1" applyBorder="1" applyAlignment="1" applyProtection="1">
      <alignment horizontal="right"/>
      <protection locked="0"/>
    </xf>
    <xf numFmtId="4" fontId="2" fillId="28" borderId="22" xfId="0" applyNumberFormat="1" applyFont="1" applyFill="1" applyBorder="1" applyAlignment="1" applyProtection="1">
      <alignment horizontal="right" wrapText="1"/>
      <protection locked="0"/>
    </xf>
    <xf numFmtId="4" fontId="36" fillId="26" borderId="18" xfId="0" applyNumberFormat="1" applyFont="1" applyFill="1" applyBorder="1" applyAlignment="1" applyProtection="1">
      <alignment horizontal="right" wrapText="1"/>
      <protection locked="0"/>
    </xf>
    <xf numFmtId="4" fontId="36" fillId="26" borderId="28" xfId="0" applyNumberFormat="1" applyFont="1" applyFill="1" applyBorder="1" applyAlignment="1" applyProtection="1">
      <alignment horizontal="right" wrapText="1"/>
      <protection locked="0"/>
    </xf>
    <xf numFmtId="4" fontId="25" fillId="27" borderId="37" xfId="0" applyNumberFormat="1" applyFont="1" applyFill="1" applyBorder="1" applyAlignment="1" applyProtection="1">
      <alignment horizontal="right"/>
      <protection locked="0"/>
    </xf>
    <xf numFmtId="3" fontId="25" fillId="0" borderId="37" xfId="0" applyNumberFormat="1" applyFont="1" applyFill="1" applyBorder="1" applyAlignment="1" applyProtection="1">
      <alignment horizontal="center"/>
      <protection locked="0"/>
    </xf>
    <xf numFmtId="4" fontId="25" fillId="27" borderId="30" xfId="0" applyNumberFormat="1" applyFont="1" applyFill="1" applyBorder="1" applyAlignment="1" applyProtection="1">
      <alignment horizontal="right"/>
      <protection locked="0"/>
    </xf>
    <xf numFmtId="3" fontId="25" fillId="24" borderId="37" xfId="0" applyNumberFormat="1" applyFont="1" applyFill="1" applyBorder="1" applyAlignment="1" applyProtection="1">
      <alignment horizontal="center"/>
      <protection locked="0"/>
    </xf>
    <xf numFmtId="3" fontId="25" fillId="24" borderId="20" xfId="0" applyNumberFormat="1" applyFont="1" applyFill="1" applyBorder="1" applyAlignment="1" applyProtection="1">
      <alignment horizontal="center"/>
      <protection locked="0"/>
    </xf>
    <xf numFmtId="3" fontId="25" fillId="26" borderId="37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6" borderId="26" xfId="0" applyNumberFormat="1" applyFont="1" applyFill="1" applyBorder="1" applyAlignment="1" applyProtection="1">
      <alignment horizontal="center" textRotation="180" wrapText="1"/>
      <protection locked="0"/>
    </xf>
    <xf numFmtId="3" fontId="25" fillId="24" borderId="20" xfId="0" applyNumberFormat="1" applyFont="1" applyFill="1" applyBorder="1" applyAlignment="1" applyProtection="1">
      <alignment horizontal="center"/>
      <protection locked="0"/>
    </xf>
    <xf numFmtId="3" fontId="25" fillId="24" borderId="30" xfId="0" applyNumberFormat="1" applyFont="1" applyFill="1" applyBorder="1" applyAlignment="1" applyProtection="1">
      <alignment horizontal="center"/>
      <protection locked="0"/>
    </xf>
    <xf numFmtId="3" fontId="25" fillId="24" borderId="43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7" borderId="47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0" borderId="13" xfId="0" applyNumberFormat="1" applyFont="1" applyFill="1" applyBorder="1" applyAlignment="1" applyProtection="1">
      <alignment horizontal="left"/>
      <protection locked="0"/>
    </xf>
    <xf numFmtId="3" fontId="31" fillId="0" borderId="0" xfId="0" applyNumberFormat="1" applyFont="1" applyFill="1" applyAlignment="1" applyProtection="1">
      <alignment horizontal="center" wrapText="1"/>
      <protection locked="0"/>
    </xf>
    <xf numFmtId="3" fontId="2" fillId="0" borderId="18" xfId="0" applyNumberFormat="1" applyFont="1" applyFill="1" applyBorder="1" applyProtection="1">
      <protection locked="0"/>
    </xf>
    <xf numFmtId="3" fontId="37" fillId="0" borderId="0" xfId="0" applyNumberFormat="1" applyFont="1" applyFill="1" applyAlignment="1" applyProtection="1">
      <alignment vertical="center" wrapText="1"/>
      <protection locked="0"/>
    </xf>
    <xf numFmtId="4" fontId="2" fillId="32" borderId="65" xfId="0" applyNumberFormat="1" applyFont="1" applyFill="1" applyBorder="1" applyAlignment="1" applyProtection="1">
      <alignment horizontal="right"/>
      <protection locked="0"/>
    </xf>
    <xf numFmtId="4" fontId="2" fillId="32" borderId="38" xfId="0" applyNumberFormat="1" applyFont="1" applyFill="1" applyBorder="1" applyAlignment="1" applyProtection="1">
      <alignment horizontal="right"/>
      <protection locked="0"/>
    </xf>
    <xf numFmtId="4" fontId="2" fillId="32" borderId="55" xfId="0" applyNumberFormat="1" applyFont="1" applyFill="1" applyBorder="1" applyAlignment="1" applyProtection="1">
      <alignment horizontal="right"/>
      <protection locked="0"/>
    </xf>
    <xf numFmtId="4" fontId="2" fillId="32" borderId="56" xfId="0" applyNumberFormat="1" applyFont="1" applyFill="1" applyBorder="1" applyAlignment="1" applyProtection="1">
      <alignment horizontal="right"/>
      <protection locked="0"/>
    </xf>
    <xf numFmtId="4" fontId="2" fillId="32" borderId="18" xfId="0" applyNumberFormat="1" applyFont="1" applyFill="1" applyBorder="1" applyAlignment="1" applyProtection="1">
      <alignment horizontal="right"/>
      <protection locked="0"/>
    </xf>
    <xf numFmtId="4" fontId="2" fillId="32" borderId="29" xfId="0" applyNumberFormat="1" applyFont="1" applyFill="1" applyBorder="1" applyAlignment="1" applyProtection="1">
      <alignment horizontal="right"/>
      <protection locked="0"/>
    </xf>
    <xf numFmtId="4" fontId="2" fillId="32" borderId="66" xfId="0" applyNumberFormat="1" applyFont="1" applyFill="1" applyBorder="1" applyAlignment="1" applyProtection="1">
      <alignment horizontal="right"/>
      <protection locked="0"/>
    </xf>
    <xf numFmtId="4" fontId="2" fillId="32" borderId="28" xfId="0" applyNumberFormat="1" applyFont="1" applyFill="1" applyBorder="1" applyAlignment="1" applyProtection="1">
      <alignment horizontal="right"/>
      <protection locked="0"/>
    </xf>
    <xf numFmtId="4" fontId="2" fillId="32" borderId="33" xfId="0" applyNumberFormat="1" applyFont="1" applyFill="1" applyBorder="1" applyAlignment="1" applyProtection="1">
      <alignment horizontal="right"/>
      <protection locked="0"/>
    </xf>
    <xf numFmtId="4" fontId="2" fillId="32" borderId="39" xfId="0" applyNumberFormat="1" applyFont="1" applyFill="1" applyBorder="1" applyAlignment="1" applyProtection="1">
      <alignment horizontal="right"/>
      <protection locked="0"/>
    </xf>
    <xf numFmtId="4" fontId="2" fillId="32" borderId="34" xfId="0" applyNumberFormat="1" applyFont="1" applyFill="1" applyBorder="1" applyAlignment="1" applyProtection="1">
      <alignment horizontal="right"/>
      <protection locked="0"/>
    </xf>
    <xf numFmtId="4" fontId="2" fillId="32" borderId="32" xfId="0" applyNumberFormat="1" applyFont="1" applyFill="1" applyBorder="1" applyAlignment="1" applyProtection="1">
      <alignment horizontal="right"/>
      <protection locked="0"/>
    </xf>
    <xf numFmtId="14" fontId="34" fillId="32" borderId="28" xfId="0" applyNumberFormat="1" applyFont="1" applyFill="1" applyBorder="1" applyAlignment="1" applyProtection="1">
      <alignment horizontal="right"/>
      <protection locked="0"/>
    </xf>
    <xf numFmtId="49" fontId="2" fillId="32" borderId="33" xfId="0" applyNumberFormat="1" applyFont="1" applyFill="1" applyBorder="1" applyAlignment="1" applyProtection="1">
      <alignment horizontal="right"/>
      <protection locked="0"/>
    </xf>
    <xf numFmtId="14" fontId="34" fillId="32" borderId="18" xfId="0" applyNumberFormat="1" applyFont="1" applyFill="1" applyBorder="1" applyAlignment="1" applyProtection="1">
      <alignment horizontal="right"/>
      <protection locked="0"/>
    </xf>
    <xf numFmtId="49" fontId="2" fillId="32" borderId="58" xfId="0" applyNumberFormat="1" applyFont="1" applyFill="1" applyBorder="1" applyAlignment="1" applyProtection="1">
      <alignment horizontal="right"/>
      <protection locked="0"/>
    </xf>
    <xf numFmtId="4" fontId="23" fillId="0" borderId="20" xfId="0" applyNumberFormat="1" applyFont="1" applyFill="1" applyBorder="1" applyAlignment="1" applyProtection="1">
      <alignment horizontal="right" wrapText="1"/>
      <protection locked="0"/>
    </xf>
    <xf numFmtId="0" fontId="0" fillId="0" borderId="30" xfId="0" applyBorder="1" applyAlignment="1">
      <alignment horizontal="right" wrapText="1"/>
    </xf>
    <xf numFmtId="4" fontId="23" fillId="24" borderId="20" xfId="0" applyNumberFormat="1" applyFont="1" applyFill="1" applyBorder="1" applyAlignment="1" applyProtection="1">
      <alignment horizontal="right" wrapText="1"/>
      <protection locked="0"/>
    </xf>
    <xf numFmtId="4" fontId="23" fillId="24" borderId="30" xfId="0" applyNumberFormat="1" applyFont="1" applyFill="1" applyBorder="1" applyAlignment="1" applyProtection="1">
      <alignment horizontal="right" wrapText="1"/>
      <protection locked="0"/>
    </xf>
    <xf numFmtId="49" fontId="23" fillId="24" borderId="20" xfId="0" applyNumberFormat="1" applyFont="1" applyFill="1" applyBorder="1" applyAlignment="1" applyProtection="1">
      <alignment horizontal="right" wrapText="1"/>
      <protection locked="0"/>
    </xf>
    <xf numFmtId="49" fontId="23" fillId="24" borderId="22" xfId="0" applyNumberFormat="1" applyFont="1" applyFill="1" applyBorder="1" applyAlignment="1" applyProtection="1">
      <alignment horizontal="right" wrapText="1"/>
      <protection locked="0"/>
    </xf>
    <xf numFmtId="4" fontId="23" fillId="24" borderId="50" xfId="0" applyNumberFormat="1" applyFont="1" applyFill="1" applyBorder="1" applyAlignment="1" applyProtection="1">
      <alignment horizontal="right" wrapText="1"/>
      <protection locked="0"/>
    </xf>
    <xf numFmtId="4" fontId="23" fillId="24" borderId="51" xfId="0" applyNumberFormat="1" applyFont="1" applyFill="1" applyBorder="1" applyAlignment="1" applyProtection="1">
      <alignment horizontal="right" wrapText="1"/>
      <protection locked="0"/>
    </xf>
    <xf numFmtId="4" fontId="23" fillId="24" borderId="31" xfId="0" applyNumberFormat="1" applyFont="1" applyFill="1" applyBorder="1" applyAlignment="1" applyProtection="1">
      <alignment horizontal="right" wrapText="1"/>
      <protection locked="0"/>
    </xf>
    <xf numFmtId="4" fontId="23" fillId="24" borderId="36" xfId="0" applyNumberFormat="1" applyFont="1" applyFill="1" applyBorder="1" applyAlignment="1" applyProtection="1">
      <alignment horizontal="right" wrapText="1"/>
      <protection locked="0"/>
    </xf>
    <xf numFmtId="49" fontId="23" fillId="24" borderId="21" xfId="0" applyNumberFormat="1" applyFont="1" applyFill="1" applyBorder="1" applyAlignment="1" applyProtection="1">
      <alignment horizontal="right" wrapText="1"/>
      <protection locked="0"/>
    </xf>
    <xf numFmtId="3" fontId="23" fillId="0" borderId="31" xfId="0" applyNumberFormat="1" applyFont="1" applyFill="1" applyBorder="1" applyAlignment="1" applyProtection="1">
      <alignment horizontal="left" wrapText="1"/>
      <protection locked="0"/>
    </xf>
    <xf numFmtId="3" fontId="23" fillId="0" borderId="36" xfId="0" applyNumberFormat="1" applyFont="1" applyFill="1" applyBorder="1" applyAlignment="1" applyProtection="1">
      <alignment horizontal="left" wrapText="1"/>
      <protection locked="0"/>
    </xf>
    <xf numFmtId="49" fontId="23" fillId="0" borderId="50" xfId="0" applyNumberFormat="1" applyFont="1" applyFill="1" applyBorder="1" applyAlignment="1" applyProtection="1">
      <alignment horizontal="left" wrapText="1"/>
      <protection locked="0"/>
    </xf>
    <xf numFmtId="49" fontId="23" fillId="0" borderId="51" xfId="0" applyNumberFormat="1" applyFont="1" applyFill="1" applyBorder="1" applyAlignment="1" applyProtection="1">
      <alignment horizontal="left" wrapText="1"/>
      <protection locked="0"/>
    </xf>
    <xf numFmtId="3" fontId="24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4" fillId="0" borderId="12" xfId="0" applyNumberFormat="1" applyFont="1" applyFill="1" applyBorder="1" applyAlignment="1" applyProtection="1">
      <alignment horizontal="center" vertical="center" wrapText="1"/>
      <protection locked="0"/>
    </xf>
    <xf numFmtId="3" fontId="24" fillId="0" borderId="15" xfId="0" applyNumberFormat="1" applyFont="1" applyFill="1" applyBorder="1" applyAlignment="1" applyProtection="1">
      <alignment horizontal="center" vertical="center" wrapText="1"/>
      <protection locked="0"/>
    </xf>
    <xf numFmtId="3" fontId="24" fillId="0" borderId="17" xfId="0" applyNumberFormat="1" applyFont="1" applyFill="1" applyBorder="1" applyAlignment="1" applyProtection="1">
      <alignment horizontal="center" vertical="center" wrapText="1"/>
      <protection locked="0"/>
    </xf>
    <xf numFmtId="4" fontId="23" fillId="0" borderId="50" xfId="0" applyNumberFormat="1" applyFont="1" applyFill="1" applyBorder="1" applyAlignment="1" applyProtection="1">
      <alignment horizontal="right" wrapText="1"/>
      <protection locked="0"/>
    </xf>
    <xf numFmtId="4" fontId="23" fillId="0" borderId="51" xfId="0" applyNumberFormat="1" applyFont="1" applyFill="1" applyBorder="1" applyAlignment="1" applyProtection="1">
      <alignment horizontal="right" wrapText="1"/>
      <protection locked="0"/>
    </xf>
    <xf numFmtId="4" fontId="23" fillId="0" borderId="31" xfId="0" applyNumberFormat="1" applyFont="1" applyFill="1" applyBorder="1" applyAlignment="1" applyProtection="1">
      <alignment horizontal="right" wrapText="1"/>
      <protection locked="0"/>
    </xf>
    <xf numFmtId="4" fontId="23" fillId="0" borderId="36" xfId="0" applyNumberFormat="1" applyFont="1" applyFill="1" applyBorder="1" applyAlignment="1" applyProtection="1">
      <alignment horizontal="right" wrapText="1"/>
      <protection locked="0"/>
    </xf>
    <xf numFmtId="3" fontId="31" fillId="0" borderId="0" xfId="0" applyNumberFormat="1" applyFont="1" applyFill="1" applyAlignment="1" applyProtection="1">
      <alignment horizontal="center" wrapText="1"/>
      <protection locked="0"/>
    </xf>
    <xf numFmtId="49" fontId="23" fillId="24" borderId="23" xfId="0" applyNumberFormat="1" applyFont="1" applyFill="1" applyBorder="1" applyAlignment="1" applyProtection="1">
      <alignment horizontal="right" wrapText="1"/>
      <protection locked="0"/>
    </xf>
    <xf numFmtId="3" fontId="25" fillId="27" borderId="19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7" borderId="43" xfId="0" applyNumberFormat="1" applyFont="1" applyFill="1" applyBorder="1" applyAlignment="1" applyProtection="1">
      <alignment horizontal="center" vertical="center" textRotation="180" wrapText="1"/>
      <protection locked="0"/>
    </xf>
    <xf numFmtId="3" fontId="25" fillId="24" borderId="7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9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3" fontId="25" fillId="24" borderId="40" xfId="0" applyNumberFormat="1" applyFont="1" applyFill="1" applyBorder="1" applyAlignment="1" applyProtection="1">
      <alignment horizontal="center" vertical="center" wrapText="1"/>
      <protection locked="0"/>
    </xf>
    <xf numFmtId="3" fontId="25" fillId="24" borderId="42" xfId="0" applyNumberFormat="1" applyFont="1" applyFill="1" applyBorder="1" applyAlignment="1" applyProtection="1">
      <alignment horizontal="center" vertical="center" wrapText="1"/>
      <protection locked="0"/>
    </xf>
    <xf numFmtId="3" fontId="25" fillId="24" borderId="61" xfId="0" applyNumberFormat="1" applyFont="1" applyFill="1" applyBorder="1" applyAlignment="1" applyProtection="1">
      <alignment horizontal="center" vertical="center" wrapText="1"/>
      <protection locked="0"/>
    </xf>
    <xf numFmtId="4" fontId="25" fillId="24" borderId="40" xfId="0" applyNumberFormat="1" applyFont="1" applyFill="1" applyBorder="1" applyAlignment="1" applyProtection="1">
      <alignment horizontal="center" vertical="center" wrapText="1"/>
      <protection locked="0"/>
    </xf>
    <xf numFmtId="4" fontId="25" fillId="24" borderId="42" xfId="0" applyNumberFormat="1" applyFont="1" applyFill="1" applyBorder="1" applyAlignment="1" applyProtection="1">
      <alignment horizontal="center" vertical="center" wrapText="1"/>
      <protection locked="0"/>
    </xf>
    <xf numFmtId="4" fontId="25" fillId="24" borderId="61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19" xfId="0" applyNumberFormat="1" applyFont="1" applyFill="1" applyBorder="1" applyAlignment="1" applyProtection="1">
      <alignment horizontal="center" vertical="center"/>
      <protection locked="0"/>
    </xf>
    <xf numFmtId="3" fontId="25" fillId="0" borderId="47" xfId="0" applyNumberFormat="1" applyFont="1" applyFill="1" applyBorder="1" applyAlignment="1" applyProtection="1">
      <alignment horizontal="center" vertical="center"/>
      <protection locked="0"/>
    </xf>
    <xf numFmtId="3" fontId="25" fillId="0" borderId="43" xfId="0" applyNumberFormat="1" applyFont="1" applyFill="1" applyBorder="1" applyAlignment="1" applyProtection="1">
      <alignment horizontal="center" vertical="center"/>
      <protection locked="0"/>
    </xf>
    <xf numFmtId="4" fontId="25" fillId="27" borderId="20" xfId="0" applyNumberFormat="1" applyFont="1" applyFill="1" applyBorder="1" applyAlignment="1" applyProtection="1">
      <alignment horizontal="left"/>
      <protection locked="0"/>
    </xf>
    <xf numFmtId="4" fontId="25" fillId="27" borderId="37" xfId="0" applyNumberFormat="1" applyFont="1" applyFill="1" applyBorder="1" applyAlignment="1" applyProtection="1">
      <alignment horizontal="left"/>
      <protection locked="0"/>
    </xf>
    <xf numFmtId="4" fontId="25" fillId="27" borderId="30" xfId="0" applyNumberFormat="1" applyFont="1" applyFill="1" applyBorder="1" applyAlignment="1" applyProtection="1">
      <alignment horizontal="left"/>
      <protection locked="0"/>
    </xf>
    <xf numFmtId="3" fontId="24" fillId="31" borderId="64" xfId="0" applyNumberFormat="1" applyFont="1" applyFill="1" applyBorder="1" applyAlignment="1" applyProtection="1">
      <alignment horizontal="center" vertical="center"/>
      <protection locked="0"/>
    </xf>
    <xf numFmtId="0" fontId="0" fillId="31" borderId="40" xfId="0" applyFill="1" applyBorder="1" applyAlignment="1" applyProtection="1">
      <protection locked="0"/>
    </xf>
    <xf numFmtId="0" fontId="0" fillId="31" borderId="70" xfId="0" applyFill="1" applyBorder="1" applyAlignment="1" applyProtection="1">
      <protection locked="0"/>
    </xf>
    <xf numFmtId="0" fontId="0" fillId="31" borderId="46" xfId="0" applyFill="1" applyBorder="1" applyAlignment="1" applyProtection="1">
      <protection locked="0"/>
    </xf>
    <xf numFmtId="4" fontId="25" fillId="30" borderId="51" xfId="0" applyNumberFormat="1" applyFont="1" applyFill="1" applyBorder="1" applyAlignment="1" applyProtection="1">
      <alignment horizontal="center" vertical="center" textRotation="180" wrapText="1"/>
      <protection locked="0"/>
    </xf>
    <xf numFmtId="0" fontId="24" fillId="30" borderId="36" xfId="0" applyFont="1" applyFill="1" applyBorder="1" applyAlignment="1" applyProtection="1">
      <alignment horizontal="center"/>
      <protection locked="0"/>
    </xf>
    <xf numFmtId="0" fontId="24" fillId="30" borderId="53" xfId="0" applyFont="1" applyFill="1" applyBorder="1" applyAlignment="1" applyProtection="1">
      <alignment horizontal="center"/>
      <protection locked="0"/>
    </xf>
    <xf numFmtId="3" fontId="25" fillId="27" borderId="51" xfId="0" applyNumberFormat="1" applyFont="1" applyFill="1" applyBorder="1" applyAlignment="1" applyProtection="1">
      <alignment horizontal="center" vertical="center" textRotation="180" wrapText="1"/>
      <protection locked="0"/>
    </xf>
    <xf numFmtId="0" fontId="15" fillId="27" borderId="54" xfId="0" applyFont="1" applyFill="1" applyBorder="1" applyAlignment="1" applyProtection="1">
      <alignment horizontal="center"/>
      <protection locked="0"/>
    </xf>
    <xf numFmtId="3" fontId="25" fillId="26" borderId="40" xfId="0" applyNumberFormat="1" applyFont="1" applyFill="1" applyBorder="1" applyAlignment="1" applyProtection="1">
      <alignment horizontal="center"/>
      <protection locked="0"/>
    </xf>
    <xf numFmtId="3" fontId="25" fillId="26" borderId="41" xfId="0" applyNumberFormat="1" applyFont="1" applyFill="1" applyBorder="1" applyAlignment="1" applyProtection="1">
      <alignment horizontal="center"/>
      <protection locked="0"/>
    </xf>
    <xf numFmtId="3" fontId="24" fillId="24" borderId="10" xfId="0" applyNumberFormat="1" applyFont="1" applyFill="1" applyBorder="1" applyAlignment="1" applyProtection="1">
      <alignment horizontal="center" vertical="center" wrapText="1"/>
      <protection locked="0"/>
    </xf>
    <xf numFmtId="3" fontId="24" fillId="24" borderId="12" xfId="0" applyNumberFormat="1" applyFont="1" applyFill="1" applyBorder="1" applyAlignment="1" applyProtection="1">
      <alignment horizontal="center" vertical="center" wrapText="1"/>
      <protection locked="0"/>
    </xf>
    <xf numFmtId="3" fontId="24" fillId="24" borderId="15" xfId="0" applyNumberFormat="1" applyFont="1" applyFill="1" applyBorder="1" applyAlignment="1" applyProtection="1">
      <alignment horizontal="center" vertical="center" wrapText="1"/>
      <protection locked="0"/>
    </xf>
    <xf numFmtId="3" fontId="24" fillId="24" borderId="17" xfId="0" applyNumberFormat="1" applyFont="1" applyFill="1" applyBorder="1" applyAlignment="1" applyProtection="1">
      <alignment horizontal="center" vertical="center" wrapText="1"/>
      <protection locked="0"/>
    </xf>
    <xf numFmtId="3" fontId="24" fillId="24" borderId="19" xfId="0" applyNumberFormat="1" applyFont="1" applyFill="1" applyBorder="1" applyAlignment="1" applyProtection="1">
      <alignment horizontal="center" vertical="center" wrapText="1"/>
      <protection locked="0"/>
    </xf>
    <xf numFmtId="3" fontId="24" fillId="24" borderId="43" xfId="0" applyNumberFormat="1" applyFont="1" applyFill="1" applyBorder="1" applyAlignment="1" applyProtection="1">
      <alignment horizontal="center" vertical="center" wrapText="1"/>
      <protection locked="0"/>
    </xf>
    <xf numFmtId="3" fontId="23" fillId="0" borderId="20" xfId="0" applyNumberFormat="1" applyFont="1" applyFill="1" applyBorder="1" applyAlignment="1" applyProtection="1">
      <alignment horizontal="left"/>
      <protection locked="0"/>
    </xf>
    <xf numFmtId="3" fontId="23" fillId="0" borderId="30" xfId="0" applyNumberFormat="1" applyFont="1" applyFill="1" applyBorder="1" applyAlignment="1" applyProtection="1">
      <alignment horizontal="left"/>
      <protection locked="0"/>
    </xf>
    <xf numFmtId="4" fontId="23" fillId="0" borderId="48" xfId="0" applyNumberFormat="1" applyFont="1" applyFill="1" applyBorder="1" applyAlignment="1" applyProtection="1">
      <alignment horizontal="left" wrapText="1"/>
      <protection locked="0"/>
    </xf>
    <xf numFmtId="4" fontId="23" fillId="0" borderId="54" xfId="0" applyNumberFormat="1" applyFont="1" applyFill="1" applyBorder="1" applyAlignment="1" applyProtection="1">
      <alignment horizontal="left" wrapText="1"/>
      <protection locked="0"/>
    </xf>
    <xf numFmtId="4" fontId="23" fillId="0" borderId="31" xfId="0" applyNumberFormat="1" applyFont="1" applyFill="1" applyBorder="1" applyAlignment="1" applyProtection="1">
      <alignment horizontal="left" wrapText="1"/>
      <protection locked="0"/>
    </xf>
    <xf numFmtId="4" fontId="23" fillId="0" borderId="36" xfId="0" applyNumberFormat="1" applyFont="1" applyFill="1" applyBorder="1" applyAlignment="1" applyProtection="1">
      <alignment horizontal="left" wrapText="1"/>
      <protection locked="0"/>
    </xf>
    <xf numFmtId="3" fontId="23" fillId="0" borderId="20" xfId="0" applyNumberFormat="1" applyFont="1" applyFill="1" applyBorder="1" applyAlignment="1" applyProtection="1">
      <alignment horizontal="left" wrapText="1"/>
      <protection locked="0"/>
    </xf>
    <xf numFmtId="3" fontId="23" fillId="0" borderId="30" xfId="0" applyNumberFormat="1" applyFont="1" applyFill="1" applyBorder="1" applyAlignment="1" applyProtection="1">
      <alignment horizontal="left" wrapText="1"/>
      <protection locked="0"/>
    </xf>
    <xf numFmtId="4" fontId="23" fillId="0" borderId="50" xfId="0" applyNumberFormat="1" applyFont="1" applyFill="1" applyBorder="1" applyAlignment="1" applyProtection="1">
      <alignment horizontal="left" wrapText="1"/>
      <protection locked="0"/>
    </xf>
    <xf numFmtId="4" fontId="23" fillId="0" borderId="51" xfId="0" applyNumberFormat="1" applyFont="1" applyFill="1" applyBorder="1" applyAlignment="1" applyProtection="1">
      <alignment horizontal="left" wrapText="1"/>
      <protection locked="0"/>
    </xf>
    <xf numFmtId="3" fontId="23" fillId="0" borderId="52" xfId="0" applyNumberFormat="1" applyFont="1" applyFill="1" applyBorder="1" applyAlignment="1" applyProtection="1">
      <alignment horizontal="left" wrapText="1"/>
      <protection locked="0"/>
    </xf>
    <xf numFmtId="3" fontId="23" fillId="0" borderId="53" xfId="0" applyNumberFormat="1" applyFont="1" applyFill="1" applyBorder="1" applyAlignment="1" applyProtection="1">
      <alignment horizontal="left" wrapText="1"/>
      <protection locked="0"/>
    </xf>
    <xf numFmtId="49" fontId="23" fillId="24" borderId="24" xfId="0" applyNumberFormat="1" applyFont="1" applyFill="1" applyBorder="1" applyAlignment="1" applyProtection="1">
      <alignment horizontal="right" wrapText="1"/>
      <protection locked="0"/>
    </xf>
    <xf numFmtId="4" fontId="23" fillId="0" borderId="37" xfId="0" applyNumberFormat="1" applyFont="1" applyFill="1" applyBorder="1" applyAlignment="1" applyProtection="1">
      <alignment horizontal="right" wrapText="1"/>
      <protection locked="0"/>
    </xf>
    <xf numFmtId="4" fontId="23" fillId="0" borderId="30" xfId="0" applyNumberFormat="1" applyFont="1" applyFill="1" applyBorder="1" applyAlignment="1" applyProtection="1">
      <alignment horizontal="right" wrapText="1"/>
      <protection locked="0"/>
    </xf>
    <xf numFmtId="4" fontId="23" fillId="0" borderId="52" xfId="0" applyNumberFormat="1" applyFont="1" applyFill="1" applyBorder="1" applyAlignment="1" applyProtection="1">
      <alignment horizontal="right" wrapText="1"/>
      <protection locked="0"/>
    </xf>
    <xf numFmtId="4" fontId="23" fillId="0" borderId="53" xfId="0" applyNumberFormat="1" applyFont="1" applyFill="1" applyBorder="1" applyAlignment="1" applyProtection="1">
      <alignment horizontal="right" wrapText="1"/>
      <protection locked="0"/>
    </xf>
    <xf numFmtId="4" fontId="23" fillId="24" borderId="52" xfId="0" applyNumberFormat="1" applyFont="1" applyFill="1" applyBorder="1" applyAlignment="1" applyProtection="1">
      <alignment horizontal="right" wrapText="1"/>
      <protection locked="0"/>
    </xf>
    <xf numFmtId="4" fontId="23" fillId="24" borderId="53" xfId="0" applyNumberFormat="1" applyFont="1" applyFill="1" applyBorder="1" applyAlignment="1" applyProtection="1">
      <alignment horizontal="right" wrapText="1"/>
      <protection locked="0"/>
    </xf>
    <xf numFmtId="49" fontId="23" fillId="24" borderId="26" xfId="0" applyNumberFormat="1" applyFont="1" applyFill="1" applyBorder="1" applyAlignment="1" applyProtection="1">
      <alignment horizontal="right" wrapText="1"/>
      <protection locked="0"/>
    </xf>
    <xf numFmtId="4" fontId="23" fillId="0" borderId="48" xfId="0" applyNumberFormat="1" applyFont="1" applyFill="1" applyBorder="1" applyAlignment="1" applyProtection="1">
      <alignment horizontal="right" wrapText="1"/>
      <protection locked="0"/>
    </xf>
    <xf numFmtId="4" fontId="23" fillId="0" borderId="54" xfId="0" applyNumberFormat="1" applyFont="1" applyFill="1" applyBorder="1" applyAlignment="1" applyProtection="1">
      <alignment horizontal="right" wrapText="1"/>
      <protection locked="0"/>
    </xf>
    <xf numFmtId="4" fontId="23" fillId="24" borderId="48" xfId="0" applyNumberFormat="1" applyFont="1" applyFill="1" applyBorder="1" applyAlignment="1" applyProtection="1">
      <alignment horizontal="right" wrapText="1"/>
      <protection locked="0"/>
    </xf>
    <xf numFmtId="4" fontId="23" fillId="24" borderId="54" xfId="0" applyNumberFormat="1" applyFont="1" applyFill="1" applyBorder="1" applyAlignment="1" applyProtection="1">
      <alignment horizontal="right" wrapText="1"/>
      <protection locked="0"/>
    </xf>
    <xf numFmtId="3" fontId="2" fillId="0" borderId="10" xfId="0" applyNumberFormat="1" applyFont="1" applyFill="1" applyBorder="1" applyAlignment="1" applyProtection="1">
      <alignment horizontal="center"/>
      <protection locked="0"/>
    </xf>
    <xf numFmtId="3" fontId="2" fillId="0" borderId="11" xfId="0" applyNumberFormat="1" applyFont="1" applyFill="1" applyBorder="1" applyAlignment="1" applyProtection="1">
      <alignment horizontal="center"/>
      <protection locked="0"/>
    </xf>
    <xf numFmtId="3" fontId="2" fillId="0" borderId="64" xfId="0" applyNumberFormat="1" applyFont="1" applyFill="1" applyBorder="1" applyAlignment="1" applyProtection="1">
      <alignment horizontal="center"/>
      <protection locked="0"/>
    </xf>
    <xf numFmtId="3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11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64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13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67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15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25" fillId="0" borderId="63" xfId="0" applyNumberFormat="1" applyFont="1" applyFill="1" applyBorder="1" applyAlignment="1" applyProtection="1">
      <alignment horizontal="center" vertical="center" wrapText="1"/>
      <protection locked="0"/>
    </xf>
    <xf numFmtId="3" fontId="24" fillId="0" borderId="0" xfId="0" applyNumberFormat="1" applyFont="1" applyFill="1" applyAlignment="1" applyProtection="1">
      <alignment horizontal="center" wrapText="1"/>
      <protection locked="0"/>
    </xf>
    <xf numFmtId="0" fontId="23" fillId="31" borderId="20" xfId="0" applyFont="1" applyFill="1" applyBorder="1" applyAlignment="1" applyProtection="1">
      <alignment horizontal="center" vertical="center"/>
      <protection locked="0"/>
    </xf>
    <xf numFmtId="0" fontId="23" fillId="31" borderId="37" xfId="0" applyFont="1" applyFill="1" applyBorder="1" applyAlignment="1" applyProtection="1">
      <alignment horizontal="center" vertical="center"/>
      <protection locked="0"/>
    </xf>
    <xf numFmtId="0" fontId="23" fillId="31" borderId="11" xfId="0" applyFont="1" applyFill="1" applyBorder="1" applyAlignment="1" applyProtection="1">
      <alignment horizontal="center" vertical="center"/>
      <protection locked="0"/>
    </xf>
    <xf numFmtId="0" fontId="23" fillId="31" borderId="37" xfId="0" applyFont="1" applyFill="1" applyBorder="1" applyAlignment="1" applyProtection="1">
      <protection locked="0"/>
    </xf>
    <xf numFmtId="0" fontId="0" fillId="0" borderId="30" xfId="0" applyBorder="1" applyAlignment="1"/>
    <xf numFmtId="0" fontId="0" fillId="0" borderId="58" xfId="0" applyBorder="1" applyAlignment="1" applyProtection="1">
      <alignment horizontal="left"/>
      <protection locked="0"/>
    </xf>
    <xf numFmtId="0" fontId="0" fillId="0" borderId="35" xfId="0" applyBorder="1" applyAlignment="1" applyProtection="1">
      <alignment horizontal="left"/>
      <protection locked="0"/>
    </xf>
    <xf numFmtId="0" fontId="0" fillId="0" borderId="69" xfId="0" applyBorder="1" applyAlignment="1" applyProtection="1">
      <alignment horizontal="left"/>
      <protection locked="0"/>
    </xf>
    <xf numFmtId="3" fontId="25" fillId="0" borderId="40" xfId="0" applyNumberFormat="1" applyFont="1" applyFill="1" applyBorder="1" applyAlignment="1" applyProtection="1">
      <alignment horizontal="center" vertical="center"/>
      <protection locked="0"/>
    </xf>
    <xf numFmtId="3" fontId="25" fillId="0" borderId="42" xfId="0" applyNumberFormat="1" applyFont="1" applyFill="1" applyBorder="1" applyAlignment="1" applyProtection="1">
      <alignment horizontal="center" vertical="center"/>
      <protection locked="0"/>
    </xf>
    <xf numFmtId="3" fontId="25" fillId="0" borderId="61" xfId="0" applyNumberFormat="1" applyFont="1" applyFill="1" applyBorder="1" applyAlignment="1" applyProtection="1">
      <alignment horizontal="center" vertical="center"/>
      <protection locked="0"/>
    </xf>
    <xf numFmtId="3" fontId="25" fillId="24" borderId="46" xfId="0" applyNumberFormat="1" applyFont="1" applyFill="1" applyBorder="1" applyAlignment="1" applyProtection="1">
      <alignment horizontal="center" vertical="center" wrapText="1"/>
      <protection locked="0"/>
    </xf>
    <xf numFmtId="0" fontId="24" fillId="31" borderId="26" xfId="0" applyFont="1" applyFill="1" applyBorder="1" applyAlignment="1" applyProtection="1">
      <alignment horizontal="center" vertical="center"/>
      <protection locked="0"/>
    </xf>
    <xf numFmtId="4" fontId="25" fillId="30" borderId="21" xfId="0" applyNumberFormat="1" applyFont="1" applyFill="1" applyBorder="1" applyAlignment="1" applyProtection="1">
      <alignment horizontal="center" vertical="center" textRotation="180" wrapText="1"/>
      <protection locked="0"/>
    </xf>
    <xf numFmtId="0" fontId="24" fillId="30" borderId="31" xfId="0" applyFont="1" applyFill="1" applyBorder="1" applyAlignment="1" applyProtection="1">
      <alignment horizontal="center"/>
      <protection locked="0"/>
    </xf>
    <xf numFmtId="0" fontId="24" fillId="30" borderId="52" xfId="0" applyFont="1" applyFill="1" applyBorder="1" applyAlignment="1" applyProtection="1">
      <alignment horizontal="center"/>
      <protection locked="0"/>
    </xf>
    <xf numFmtId="3" fontId="24" fillId="31" borderId="26" xfId="0" applyNumberFormat="1" applyFont="1" applyFill="1" applyBorder="1" applyAlignment="1" applyProtection="1">
      <alignment horizontal="center" vertical="center"/>
      <protection locked="0"/>
    </xf>
    <xf numFmtId="0" fontId="0" fillId="31" borderId="26" xfId="0" applyFill="1" applyBorder="1" applyAlignment="1" applyProtection="1">
      <protection locked="0"/>
    </xf>
    <xf numFmtId="3" fontId="25" fillId="27" borderId="26" xfId="0" applyNumberFormat="1" applyFont="1" applyFill="1" applyBorder="1" applyAlignment="1" applyProtection="1">
      <alignment horizontal="center" vertical="center" textRotation="180" wrapText="1"/>
      <protection locked="0"/>
    </xf>
    <xf numFmtId="0" fontId="15" fillId="27" borderId="26" xfId="0" applyFont="1" applyFill="1" applyBorder="1" applyAlignment="1" applyProtection="1">
      <alignment horizontal="center"/>
      <protection locked="0"/>
    </xf>
    <xf numFmtId="4" fontId="23" fillId="0" borderId="19" xfId="0" applyNumberFormat="1" applyFont="1" applyFill="1" applyBorder="1" applyAlignment="1" applyProtection="1">
      <alignment horizontal="right" wrapText="1"/>
      <protection locked="0"/>
    </xf>
    <xf numFmtId="4" fontId="23" fillId="24" borderId="19" xfId="0" applyNumberFormat="1" applyFont="1" applyFill="1" applyBorder="1" applyAlignment="1" applyProtection="1">
      <alignment horizontal="right" wrapText="1"/>
      <protection locked="0"/>
    </xf>
    <xf numFmtId="49" fontId="23" fillId="24" borderId="19" xfId="0" applyNumberFormat="1" applyFont="1" applyFill="1" applyBorder="1" applyAlignment="1" applyProtection="1">
      <alignment horizontal="right" wrapText="1"/>
      <protection locked="0"/>
    </xf>
    <xf numFmtId="3" fontId="23" fillId="24" borderId="19" xfId="0" applyNumberFormat="1" applyFont="1" applyFill="1" applyBorder="1" applyAlignment="1" applyProtection="1">
      <alignment horizontal="right" wrapText="1"/>
      <protection locked="0"/>
    </xf>
    <xf numFmtId="4" fontId="23" fillId="0" borderId="26" xfId="0" applyNumberFormat="1" applyFont="1" applyFill="1" applyBorder="1" applyAlignment="1" applyProtection="1">
      <alignment horizontal="right" wrapText="1"/>
      <protection locked="0"/>
    </xf>
    <xf numFmtId="4" fontId="23" fillId="24" borderId="26" xfId="0" applyNumberFormat="1" applyFont="1" applyFill="1" applyBorder="1" applyAlignment="1" applyProtection="1">
      <alignment horizontal="right" wrapText="1"/>
      <protection locked="0"/>
    </xf>
    <xf numFmtId="4" fontId="23" fillId="0" borderId="21" xfId="0" applyNumberFormat="1" applyFont="1" applyFill="1" applyBorder="1" applyAlignment="1" applyProtection="1">
      <alignment horizontal="right" wrapText="1"/>
      <protection locked="0"/>
    </xf>
    <xf numFmtId="4" fontId="23" fillId="24" borderId="21" xfId="0" applyNumberFormat="1" applyFont="1" applyFill="1" applyBorder="1" applyAlignment="1" applyProtection="1">
      <alignment horizontal="right" wrapText="1"/>
      <protection locked="0"/>
    </xf>
    <xf numFmtId="4" fontId="23" fillId="0" borderId="22" xfId="0" applyNumberFormat="1" applyFont="1" applyFill="1" applyBorder="1" applyAlignment="1" applyProtection="1">
      <alignment horizontal="right" wrapText="1"/>
      <protection locked="0"/>
    </xf>
    <xf numFmtId="4" fontId="23" fillId="24" borderId="22" xfId="0" applyNumberFormat="1" applyFont="1" applyFill="1" applyBorder="1" applyAlignment="1" applyProtection="1">
      <alignment horizontal="right" wrapText="1"/>
      <protection locked="0"/>
    </xf>
    <xf numFmtId="4" fontId="23" fillId="0" borderId="23" xfId="0" applyNumberFormat="1" applyFont="1" applyFill="1" applyBorder="1" applyAlignment="1" applyProtection="1">
      <alignment horizontal="right" wrapText="1"/>
      <protection locked="0"/>
    </xf>
    <xf numFmtId="4" fontId="23" fillId="24" borderId="23" xfId="0" applyNumberFormat="1" applyFont="1" applyFill="1" applyBorder="1" applyAlignment="1" applyProtection="1">
      <alignment horizontal="right" wrapText="1"/>
      <protection locked="0"/>
    </xf>
    <xf numFmtId="4" fontId="23" fillId="0" borderId="34" xfId="0" applyNumberFormat="1" applyFont="1" applyFill="1" applyBorder="1" applyAlignment="1" applyProtection="1">
      <alignment horizontal="right" wrapText="1"/>
      <protection locked="0"/>
    </xf>
    <xf numFmtId="4" fontId="23" fillId="24" borderId="34" xfId="0" applyNumberFormat="1" applyFont="1" applyFill="1" applyBorder="1" applyAlignment="1" applyProtection="1">
      <alignment horizontal="right" wrapText="1"/>
      <protection locked="0"/>
    </xf>
    <xf numFmtId="49" fontId="23" fillId="24" borderId="34" xfId="0" applyNumberFormat="1" applyFont="1" applyFill="1" applyBorder="1" applyAlignment="1" applyProtection="1">
      <alignment horizontal="right" wrapText="1"/>
      <protection locked="0"/>
    </xf>
    <xf numFmtId="3" fontId="25" fillId="0" borderId="0" xfId="0" applyNumberFormat="1" applyFont="1" applyFill="1" applyAlignment="1" applyProtection="1">
      <alignment horizontal="center" vertical="center" wrapText="1"/>
      <protection locked="0"/>
    </xf>
  </cellXfs>
  <cellStyles count="82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20 % - zvýraznenie1" xfId="7" builtinId="30" customBuiltin="1"/>
    <cellStyle name="20 % - zvýraznenie2" xfId="8" builtinId="34" customBuiltin="1"/>
    <cellStyle name="20 % - zvýraznenie3" xfId="9" builtinId="38" customBuiltin="1"/>
    <cellStyle name="20 % - zvýraznenie4" xfId="10" builtinId="42" customBuiltin="1"/>
    <cellStyle name="20 % - zvýraznenie5" xfId="11" builtinId="46" customBuiltin="1"/>
    <cellStyle name="20 % - zvýraznenie6" xfId="12" builtinId="50" customBuiltin="1"/>
    <cellStyle name="40 % – Zvýraznění1" xfId="13"/>
    <cellStyle name="40 % – Zvýraznění2" xfId="14"/>
    <cellStyle name="40 % – Zvýraznění3" xfId="15"/>
    <cellStyle name="40 % – Zvýraznění4" xfId="16"/>
    <cellStyle name="40 % – Zvýraznění5" xfId="17"/>
    <cellStyle name="40 % – Zvýraznění6" xfId="18"/>
    <cellStyle name="40 % - zvýraznenie1" xfId="19" builtinId="31" customBuiltin="1"/>
    <cellStyle name="40 % - zvýraznenie2" xfId="20" builtinId="35" customBuiltin="1"/>
    <cellStyle name="40 % - zvýraznenie3" xfId="21" builtinId="39" customBuiltin="1"/>
    <cellStyle name="40 % - zvýraznenie4" xfId="22" builtinId="43" customBuiltin="1"/>
    <cellStyle name="40 % - zvýraznenie5" xfId="23" builtinId="47" customBuiltin="1"/>
    <cellStyle name="40 % - zvýraznenie6" xfId="24" builtinId="51" customBuiltin="1"/>
    <cellStyle name="60 % – Zvýraznění1" xfId="25"/>
    <cellStyle name="60 % – Zvýraznění2" xfId="26"/>
    <cellStyle name="60 % – Zvýraznění3" xfId="27"/>
    <cellStyle name="60 % – Zvýraznění4" xfId="28"/>
    <cellStyle name="60 % – Zvýraznění5" xfId="29"/>
    <cellStyle name="60 % – Zvýraznění6" xfId="30"/>
    <cellStyle name="60 % - zvýraznenie1" xfId="31" builtinId="32" customBuiltin="1"/>
    <cellStyle name="60 % - zvýraznenie2" xfId="32" builtinId="36" customBuiltin="1"/>
    <cellStyle name="60 % - zvýraznenie3" xfId="33" builtinId="40" customBuiltin="1"/>
    <cellStyle name="60 % - zvýraznenie4" xfId="34" builtinId="44" customBuiltin="1"/>
    <cellStyle name="60 % - zvýraznenie5" xfId="35" builtinId="48" customBuiltin="1"/>
    <cellStyle name="60 % - zvýraznenie6" xfId="36" builtinId="52" customBuiltin="1"/>
    <cellStyle name="Celkem" xfId="37"/>
    <cellStyle name="Dobrá" xfId="38" builtinId="26" customBuiltin="1"/>
    <cellStyle name="Hypertextový odkaz" xfId="39"/>
    <cellStyle name="Chybně" xfId="40"/>
    <cellStyle name="Kontrolná bunka" xfId="41" builtinId="23" customBuiltin="1"/>
    <cellStyle name="Kontrolní buňka" xfId="42"/>
    <cellStyle name="Nadpis 1" xfId="43" builtinId="16" customBuiltin="1"/>
    <cellStyle name="Nadpis 2" xfId="44" builtinId="17" customBuiltin="1"/>
    <cellStyle name="Nadpis 3" xfId="45" builtinId="18" customBuiltin="1"/>
    <cellStyle name="Nadpis 4" xfId="46" builtinId="19" customBuiltin="1"/>
    <cellStyle name="Název" xfId="47"/>
    <cellStyle name="Neutrálna" xfId="48" builtinId="28" customBuiltin="1"/>
    <cellStyle name="Neutrální" xfId="49"/>
    <cellStyle name="Normálna" xfId="0" builtinId="0"/>
    <cellStyle name="Normálna 2" xfId="50"/>
    <cellStyle name="Normálna 3" xfId="51"/>
    <cellStyle name="normálne 2" xfId="52"/>
    <cellStyle name="Normálne 3" xfId="81"/>
    <cellStyle name="Percentá 2" xfId="53"/>
    <cellStyle name="Percentá 3" xfId="54"/>
    <cellStyle name="Poznámka" xfId="55" builtinId="10" customBuiltin="1"/>
    <cellStyle name="Prepojená bunka" xfId="56" builtinId="24" customBuiltin="1"/>
    <cellStyle name="Propojená buňka" xfId="57"/>
    <cellStyle name="Spolu" xfId="58" builtinId="25" customBuiltin="1"/>
    <cellStyle name="Správně" xfId="59"/>
    <cellStyle name="Text upozornění" xfId="60"/>
    <cellStyle name="Text upozornenia" xfId="61" builtinId="11" customBuiltin="1"/>
    <cellStyle name="Titul" xfId="62" builtinId="15" customBuiltin="1"/>
    <cellStyle name="Vstup" xfId="63" builtinId="20" customBuiltin="1"/>
    <cellStyle name="Výpočet" xfId="64" builtinId="22" customBuiltin="1"/>
    <cellStyle name="Výstup" xfId="65" builtinId="21" customBuiltin="1"/>
    <cellStyle name="Vysvětlující text" xfId="66"/>
    <cellStyle name="Vysvetľujúci text" xfId="67" builtinId="53" customBuiltin="1"/>
    <cellStyle name="Zlá" xfId="68" builtinId="27" customBuiltin="1"/>
    <cellStyle name="Zvýraznění 1" xfId="69"/>
    <cellStyle name="Zvýraznění 2" xfId="70"/>
    <cellStyle name="Zvýraznění 3" xfId="71"/>
    <cellStyle name="Zvýraznění 4" xfId="72"/>
    <cellStyle name="Zvýraznění 5" xfId="73"/>
    <cellStyle name="Zvýraznění 6" xfId="74"/>
    <cellStyle name="Zvýraznenie1" xfId="75" builtinId="29" customBuiltin="1"/>
    <cellStyle name="Zvýraznenie2" xfId="76" builtinId="33" customBuiltin="1"/>
    <cellStyle name="Zvýraznenie3" xfId="77" builtinId="37" customBuiltin="1"/>
    <cellStyle name="Zvýraznenie4" xfId="78" builtinId="41" customBuiltin="1"/>
    <cellStyle name="Zvýraznenie5" xfId="79" builtinId="45" customBuiltin="1"/>
    <cellStyle name="Zvýraznenie6" xfId="80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13912</xdr:colOff>
      <xdr:row>0</xdr:row>
      <xdr:rowOff>238125</xdr:rowOff>
    </xdr:from>
    <xdr:to>
      <xdr:col>9</xdr:col>
      <xdr:colOff>625149</xdr:colOff>
      <xdr:row>2</xdr:row>
      <xdr:rowOff>266706</xdr:rowOff>
    </xdr:to>
    <xdr:sp macro="" textlink="">
      <xdr:nvSpPr>
        <xdr:cNvPr id="19" name="Obdĺžnik 18"/>
        <xdr:cNvSpPr/>
      </xdr:nvSpPr>
      <xdr:spPr bwMode="auto">
        <a:xfrm>
          <a:off x="10967662" y="238125"/>
          <a:ext cx="1645380" cy="572867"/>
        </a:xfrm>
        <a:prstGeom prst="rect">
          <a:avLst/>
        </a:prstGeom>
      </xdr:spPr>
      <xdr:txBody>
        <a:bodyPr wrap="square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lnSpc>
              <a:spcPts val="1200"/>
            </a:lnSpc>
            <a:spcAft>
              <a:spcPts val="0"/>
            </a:spcAft>
          </a:pPr>
          <a:endParaRPr lang="sk-SK" sz="1200">
            <a:effectLst/>
            <a:latin typeface="Times New Roman"/>
            <a:ea typeface="Calibri"/>
          </a:endParaRPr>
        </a:p>
      </xdr:txBody>
    </xdr:sp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1024573</xdr:colOff>
      <xdr:row>3</xdr:row>
      <xdr:rowOff>9843</xdr:rowOff>
    </xdr:to>
    <xdr:pic>
      <xdr:nvPicPr>
        <xdr:cNvPr id="25" name="Obrázok 2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3969" y="273844"/>
          <a:ext cx="2429510" cy="557530"/>
        </a:xfrm>
        <a:prstGeom prst="rect">
          <a:avLst/>
        </a:prstGeom>
      </xdr:spPr>
    </xdr:pic>
    <xdr:clientData/>
  </xdr:twoCellAnchor>
  <xdr:twoCellAnchor editAs="oneCell">
    <xdr:from>
      <xdr:col>6</xdr:col>
      <xdr:colOff>517071</xdr:colOff>
      <xdr:row>0</xdr:row>
      <xdr:rowOff>258536</xdr:rowOff>
    </xdr:from>
    <xdr:to>
      <xdr:col>7</xdr:col>
      <xdr:colOff>851353</xdr:colOff>
      <xdr:row>2</xdr:row>
      <xdr:rowOff>240030</xdr:rowOff>
    </xdr:to>
    <xdr:pic>
      <xdr:nvPicPr>
        <xdr:cNvPr id="13" name="Obrázok 12" descr="https://www.minedu.sk/data/files/10939_po_log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535" y="258536"/>
          <a:ext cx="1368425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647972</xdr:colOff>
      <xdr:row>2</xdr:row>
      <xdr:rowOff>231321</xdr:rowOff>
    </xdr:to>
    <xdr:pic>
      <xdr:nvPicPr>
        <xdr:cNvPr id="15" name="Obrázok 14" descr="https://www.minedu.sk/data/files/10940_sk-financovane-europskou-uniou_pos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2143"/>
          <a:ext cx="1682115" cy="5034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2131219</xdr:colOff>
      <xdr:row>3</xdr:row>
      <xdr:rowOff>9843</xdr:rowOff>
    </xdr:to>
    <xdr:pic>
      <xdr:nvPicPr>
        <xdr:cNvPr id="10" name="Obrázok 9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0656" y="273844"/>
          <a:ext cx="2131219" cy="557530"/>
        </a:xfrm>
        <a:prstGeom prst="rect">
          <a:avLst/>
        </a:prstGeom>
      </xdr:spPr>
    </xdr:pic>
    <xdr:clientData/>
  </xdr:twoCellAnchor>
  <xdr:twoCellAnchor>
    <xdr:from>
      <xdr:col>7</xdr:col>
      <xdr:colOff>860520</xdr:colOff>
      <xdr:row>1</xdr:row>
      <xdr:rowOff>0</xdr:rowOff>
    </xdr:from>
    <xdr:to>
      <xdr:col>9</xdr:col>
      <xdr:colOff>654853</xdr:colOff>
      <xdr:row>1</xdr:row>
      <xdr:rowOff>246221</xdr:rowOff>
    </xdr:to>
    <xdr:sp macro="" textlink="">
      <xdr:nvSpPr>
        <xdr:cNvPr id="15" name="Obdĺžnik 14"/>
        <xdr:cNvSpPr/>
      </xdr:nvSpPr>
      <xdr:spPr bwMode="auto">
        <a:xfrm>
          <a:off x="10302176" y="273844"/>
          <a:ext cx="1639802" cy="246221"/>
        </a:xfrm>
        <a:prstGeom prst="rect">
          <a:avLst/>
        </a:prstGeom>
      </xdr:spPr>
      <xdr:txBody>
        <a:bodyPr wrap="square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>
            <a:lnSpc>
              <a:spcPts val="1200"/>
            </a:lnSpc>
            <a:spcAft>
              <a:spcPts val="0"/>
            </a:spcAft>
          </a:pPr>
          <a:endParaRPr lang="sk-SK" sz="1200">
            <a:effectLst/>
            <a:latin typeface="Times New Roman"/>
            <a:ea typeface="Calibri"/>
          </a:endParaRPr>
        </a:p>
      </xdr:txBody>
    </xdr:sp>
    <xdr:clientData/>
  </xdr:twoCellAnchor>
  <xdr:twoCellAnchor editAs="oneCell">
    <xdr:from>
      <xdr:col>5</xdr:col>
      <xdr:colOff>226219</xdr:colOff>
      <xdr:row>1</xdr:row>
      <xdr:rowOff>11907</xdr:rowOff>
    </xdr:from>
    <xdr:to>
      <xdr:col>6</xdr:col>
      <xdr:colOff>570707</xdr:colOff>
      <xdr:row>2</xdr:row>
      <xdr:rowOff>263843</xdr:rowOff>
    </xdr:to>
    <xdr:pic>
      <xdr:nvPicPr>
        <xdr:cNvPr id="7" name="Obrázok 6" descr="https://www.minedu.sk/data/files/10939_po_log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9532" y="285751"/>
          <a:ext cx="1368425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83344</xdr:colOff>
      <xdr:row>1</xdr:row>
      <xdr:rowOff>0</xdr:rowOff>
    </xdr:from>
    <xdr:to>
      <xdr:col>8</xdr:col>
      <xdr:colOff>869157</xdr:colOff>
      <xdr:row>3</xdr:row>
      <xdr:rowOff>0</xdr:rowOff>
    </xdr:to>
    <xdr:pic>
      <xdr:nvPicPr>
        <xdr:cNvPr id="9" name="Obrázok 8" descr="https://www.minedu.sk/data/files/10940_sk-financovane-europskou-uniou_pos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273844"/>
          <a:ext cx="1750219" cy="5476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706"/>
  <sheetViews>
    <sheetView view="pageBreakPreview" topLeftCell="A31" zoomScale="60" zoomScaleNormal="70" zoomScalePageLayoutView="50" workbookViewId="0">
      <pane xSplit="4" topLeftCell="E1" activePane="topRight" state="frozen"/>
      <selection pane="topRight" activeCell="V50" sqref="V50"/>
    </sheetView>
  </sheetViews>
  <sheetFormatPr defaultColWidth="13.33203125" defaultRowHeight="15" x14ac:dyDescent="0.2"/>
  <cols>
    <col min="1" max="1" width="4.33203125" style="6" customWidth="1"/>
    <col min="2" max="2" width="7.21875" style="6" customWidth="1"/>
    <col min="3" max="3" width="13.5546875" style="6" customWidth="1"/>
    <col min="4" max="4" width="34.21875" style="6" customWidth="1"/>
    <col min="5" max="5" width="16.33203125" style="6" customWidth="1"/>
    <col min="6" max="6" width="14.6640625" style="12" customWidth="1"/>
    <col min="7" max="7" width="12.109375" style="10" customWidth="1"/>
    <col min="8" max="8" width="25.44140625" style="10" customWidth="1"/>
    <col min="9" max="9" width="12" style="10" customWidth="1"/>
    <col min="10" max="10" width="11.21875" style="10" customWidth="1"/>
    <col min="11" max="11" width="10.21875" style="10" customWidth="1"/>
    <col min="12" max="12" width="11.109375" style="10" customWidth="1"/>
    <col min="13" max="13" width="8.88671875" style="10" customWidth="1"/>
    <col min="14" max="14" width="11.5546875" style="10" customWidth="1"/>
    <col min="15" max="15" width="10.21875" style="10" customWidth="1"/>
    <col min="16" max="16" width="8.88671875" style="10" customWidth="1"/>
    <col min="17" max="17" width="9.5546875" style="10" customWidth="1"/>
    <col min="18" max="18" width="7.77734375" style="10" customWidth="1"/>
    <col min="19" max="19" width="9.88671875" style="10" customWidth="1"/>
    <col min="20" max="20" width="15.77734375" style="10" customWidth="1"/>
    <col min="21" max="21" width="10.109375" style="10" customWidth="1"/>
    <col min="22" max="22" width="11.44140625" style="10" customWidth="1"/>
    <col min="23" max="23" width="10" style="10" customWidth="1"/>
    <col min="24" max="24" width="9.109375" style="10" customWidth="1"/>
    <col min="25" max="25" width="11.44140625" style="6" customWidth="1"/>
    <col min="26" max="26" width="9.21875" style="6" customWidth="1"/>
    <col min="27" max="27" width="10.21875" style="6" customWidth="1"/>
    <col min="28" max="29" width="8.21875" style="6" customWidth="1"/>
    <col min="30" max="30" width="9.21875" style="11" customWidth="1"/>
    <col min="31" max="32" width="9.21875" style="13" customWidth="1"/>
    <col min="33" max="34" width="9.21875" style="11" customWidth="1"/>
    <col min="35" max="35" width="7.77734375" style="15" customWidth="1"/>
    <col min="36" max="37" width="10.21875" style="3" customWidth="1"/>
    <col min="38" max="38" width="11.5546875" style="3" customWidth="1"/>
    <col min="39" max="39" width="8.21875" style="3" customWidth="1"/>
    <col min="40" max="40" width="9" style="3" customWidth="1"/>
    <col min="41" max="41" width="11.33203125" style="3" customWidth="1"/>
    <col min="42" max="42" width="10.21875" style="3" customWidth="1"/>
    <col min="43" max="43" width="7.88671875" style="3" customWidth="1"/>
    <col min="44" max="44" width="5.6640625" style="3" customWidth="1"/>
    <col min="45" max="45" width="6.109375" style="3" customWidth="1"/>
    <col min="46" max="46" width="9" style="3" customWidth="1"/>
    <col min="47" max="47" width="9.21875" style="3" customWidth="1"/>
    <col min="48" max="48" width="9.5546875" style="3" customWidth="1"/>
    <col min="49" max="49" width="8.6640625" style="3" customWidth="1"/>
    <col min="50" max="50" width="9" style="6" customWidth="1"/>
    <col min="51" max="51" width="9.21875" style="6" customWidth="1"/>
    <col min="52" max="54" width="8.21875" style="6" customWidth="1"/>
    <col min="55" max="55" width="9.21875" style="6" customWidth="1"/>
    <col min="56" max="56" width="9.21875" style="13" customWidth="1"/>
    <col min="57" max="57" width="11.109375" style="13" customWidth="1"/>
    <col min="58" max="58" width="9.77734375" style="13" customWidth="1"/>
    <col min="59" max="59" width="9.77734375" style="6" customWidth="1"/>
    <col min="60" max="61" width="12.33203125" style="6" customWidth="1"/>
    <col min="62" max="16384" width="13.33203125" style="6"/>
  </cols>
  <sheetData>
    <row r="1" spans="1:61" s="2" customFormat="1" ht="21.75" customHeight="1" x14ac:dyDescent="0.3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159"/>
      <c r="T1" s="81"/>
      <c r="U1" s="81"/>
      <c r="V1" s="81"/>
      <c r="W1" s="81"/>
      <c r="X1" s="81"/>
      <c r="Y1" s="81"/>
      <c r="Z1" s="81"/>
      <c r="AA1" s="81"/>
      <c r="AB1" s="81"/>
      <c r="AC1" s="81"/>
      <c r="AD1" s="1"/>
      <c r="AE1" s="81"/>
      <c r="AF1" s="161"/>
      <c r="AG1" s="1"/>
      <c r="AH1" s="1"/>
      <c r="AI1" s="14"/>
    </row>
    <row r="2" spans="1:61" s="2" customFormat="1" ht="21.75" customHeight="1" x14ac:dyDescent="0.3">
      <c r="A2" s="81"/>
      <c r="B2" s="81"/>
      <c r="C2" s="81"/>
      <c r="D2" s="81"/>
      <c r="E2" s="197"/>
      <c r="F2" s="199"/>
      <c r="G2" s="311"/>
      <c r="H2" s="197"/>
      <c r="I2" s="197"/>
      <c r="J2" s="197"/>
      <c r="K2" s="81"/>
      <c r="L2" s="81"/>
      <c r="M2" s="81"/>
      <c r="N2" s="81"/>
      <c r="O2" s="81"/>
      <c r="P2" s="81"/>
      <c r="Q2" s="81"/>
      <c r="R2" s="81"/>
      <c r="S2" s="159"/>
      <c r="T2" s="81"/>
      <c r="U2" s="81"/>
      <c r="V2" s="81"/>
      <c r="W2" s="81"/>
      <c r="X2" s="81"/>
      <c r="Y2" s="81"/>
      <c r="Z2" s="81"/>
      <c r="AA2" s="81"/>
      <c r="AB2" s="81"/>
      <c r="AC2" s="81"/>
      <c r="AD2" s="1"/>
      <c r="AE2" s="81"/>
      <c r="AF2" s="161"/>
      <c r="AG2" s="1"/>
      <c r="AH2" s="1"/>
      <c r="AI2" s="14"/>
    </row>
    <row r="3" spans="1:61" s="2" customFormat="1" ht="21.75" customHeight="1" x14ac:dyDescent="0.3">
      <c r="A3" s="81"/>
      <c r="B3" s="81"/>
      <c r="C3" s="81"/>
      <c r="D3" s="81"/>
      <c r="E3" s="197"/>
      <c r="F3" s="199"/>
      <c r="G3" s="311"/>
      <c r="H3" s="197"/>
      <c r="I3" s="197"/>
      <c r="J3" s="197"/>
      <c r="K3" s="81"/>
      <c r="L3" s="81"/>
      <c r="M3" s="81"/>
      <c r="N3" s="81"/>
      <c r="O3" s="81"/>
      <c r="P3" s="81"/>
      <c r="Q3" s="81"/>
      <c r="R3" s="81"/>
      <c r="S3" s="159"/>
      <c r="T3" s="81"/>
      <c r="U3" s="81"/>
      <c r="V3" s="81"/>
      <c r="W3" s="81"/>
      <c r="X3" s="81"/>
      <c r="Y3" s="81"/>
      <c r="Z3" s="81"/>
      <c r="AA3" s="81"/>
      <c r="AB3" s="81"/>
      <c r="AC3" s="81"/>
      <c r="AD3" s="1"/>
      <c r="AE3" s="81"/>
      <c r="AF3" s="161"/>
      <c r="AG3" s="1"/>
      <c r="AH3" s="1"/>
      <c r="AI3" s="14"/>
    </row>
    <row r="4" spans="1:61" s="2" customFormat="1" ht="21.75" customHeight="1" x14ac:dyDescent="0.3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159"/>
      <c r="T4" s="81"/>
      <c r="U4" s="81"/>
      <c r="V4" s="81"/>
      <c r="W4" s="81"/>
      <c r="X4" s="81"/>
      <c r="Y4" s="81"/>
      <c r="Z4" s="81"/>
      <c r="AA4" s="81"/>
      <c r="AB4" s="81"/>
      <c r="AC4" s="81"/>
      <c r="AD4" s="1"/>
      <c r="AE4" s="81"/>
      <c r="AF4" s="161"/>
      <c r="AG4" s="1"/>
      <c r="AH4" s="1"/>
      <c r="AI4" s="14"/>
    </row>
    <row r="5" spans="1:61" s="2" customFormat="1" ht="21.75" customHeight="1" x14ac:dyDescent="0.3">
      <c r="A5" s="239" t="s">
        <v>66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1"/>
      <c r="AE5" s="81"/>
      <c r="AF5" s="161"/>
      <c r="AG5" s="1"/>
      <c r="AH5" s="1"/>
      <c r="AI5" s="14"/>
    </row>
    <row r="6" spans="1:61" s="2" customFormat="1" ht="21.75" customHeight="1" x14ac:dyDescent="0.3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1"/>
      <c r="AE6" s="81"/>
      <c r="AF6" s="161"/>
      <c r="AG6" s="1"/>
      <c r="AH6" s="1"/>
      <c r="AI6" s="14"/>
    </row>
    <row r="7" spans="1:61" s="2" customFormat="1" ht="21.75" customHeight="1" x14ac:dyDescent="0.3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159"/>
      <c r="T7" s="81"/>
      <c r="U7" s="81"/>
      <c r="V7" s="81"/>
      <c r="W7" s="81"/>
      <c r="X7" s="81"/>
      <c r="Y7" s="81"/>
      <c r="Z7" s="81"/>
      <c r="AA7" s="81"/>
      <c r="AB7" s="81"/>
      <c r="AC7" s="81"/>
      <c r="AD7" s="1"/>
      <c r="AE7" s="81"/>
      <c r="AF7" s="161"/>
      <c r="AG7" s="1"/>
      <c r="AH7" s="1"/>
      <c r="AI7" s="14"/>
    </row>
    <row r="8" spans="1:61" s="2" customFormat="1" ht="21.75" customHeight="1" x14ac:dyDescent="0.3">
      <c r="A8" s="81"/>
      <c r="B8" s="18"/>
      <c r="C8" s="18"/>
      <c r="D8" s="123" t="s">
        <v>60</v>
      </c>
      <c r="E8" s="317"/>
      <c r="F8" s="318"/>
      <c r="G8" s="318"/>
      <c r="H8" s="318"/>
      <c r="I8" s="318"/>
      <c r="J8" s="318"/>
      <c r="K8" s="319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1"/>
      <c r="AF8" s="161"/>
      <c r="AG8" s="82"/>
      <c r="AH8" s="82"/>
      <c r="AI8" s="82"/>
      <c r="AY8" s="82"/>
      <c r="AZ8" s="82"/>
      <c r="BA8" s="82"/>
      <c r="BB8" s="82"/>
      <c r="BC8" s="82"/>
      <c r="BG8" s="82"/>
      <c r="BH8" s="82"/>
      <c r="BI8" s="82"/>
    </row>
    <row r="9" spans="1:61" s="2" customFormat="1" ht="21.75" customHeight="1" x14ac:dyDescent="0.3">
      <c r="A9" s="119"/>
      <c r="B9" s="118"/>
      <c r="C9" s="118"/>
      <c r="D9" s="123" t="s">
        <v>59</v>
      </c>
      <c r="E9" s="317"/>
      <c r="F9" s="318"/>
      <c r="G9" s="318"/>
      <c r="H9" s="318"/>
      <c r="I9" s="318"/>
      <c r="J9" s="318"/>
      <c r="K9" s="319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119"/>
      <c r="AF9" s="161"/>
      <c r="AG9" s="82"/>
      <c r="AH9" s="82"/>
      <c r="AI9" s="82"/>
      <c r="AY9" s="82"/>
      <c r="AZ9" s="82"/>
      <c r="BA9" s="82"/>
      <c r="BB9" s="82"/>
      <c r="BC9" s="82"/>
      <c r="BG9" s="82"/>
      <c r="BH9" s="82"/>
      <c r="BI9" s="82"/>
    </row>
    <row r="10" spans="1:61" s="2" customFormat="1" ht="21.75" customHeight="1" x14ac:dyDescent="0.3">
      <c r="A10" s="119"/>
      <c r="B10" s="118"/>
      <c r="C10" s="118"/>
      <c r="D10" s="123" t="s">
        <v>82</v>
      </c>
      <c r="E10" s="317"/>
      <c r="F10" s="318"/>
      <c r="G10" s="318"/>
      <c r="H10" s="318"/>
      <c r="I10" s="318"/>
      <c r="J10" s="318"/>
      <c r="K10" s="319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119"/>
      <c r="AF10" s="161"/>
      <c r="AG10" s="82"/>
      <c r="AH10" s="82"/>
      <c r="AI10" s="82"/>
      <c r="AY10" s="82"/>
      <c r="AZ10" s="82"/>
      <c r="BA10" s="82"/>
      <c r="BB10" s="82"/>
      <c r="BC10" s="82"/>
      <c r="BG10" s="82"/>
      <c r="BH10" s="82"/>
      <c r="BI10" s="82"/>
    </row>
    <row r="11" spans="1:61" s="2" customFormat="1" ht="21.75" customHeight="1" x14ac:dyDescent="0.3">
      <c r="A11" s="119"/>
      <c r="B11" s="118"/>
      <c r="C11" s="118"/>
      <c r="D11" s="123" t="s">
        <v>83</v>
      </c>
      <c r="E11" s="317"/>
      <c r="F11" s="318"/>
      <c r="G11" s="318"/>
      <c r="H11" s="318"/>
      <c r="I11" s="318"/>
      <c r="J11" s="318"/>
      <c r="K11" s="319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19"/>
      <c r="AF11" s="161"/>
      <c r="AG11" s="82"/>
      <c r="AH11" s="82"/>
      <c r="AI11" s="82"/>
      <c r="AY11" s="82"/>
      <c r="AZ11" s="82"/>
      <c r="BA11" s="82"/>
      <c r="BB11" s="82"/>
      <c r="BC11" s="82"/>
      <c r="BG11" s="82"/>
      <c r="BH11" s="82"/>
      <c r="BI11" s="82"/>
    </row>
    <row r="12" spans="1:61" s="2" customFormat="1" ht="21.75" customHeight="1" x14ac:dyDescent="0.25">
      <c r="A12" s="18"/>
      <c r="B12" s="18"/>
      <c r="C12" s="18"/>
      <c r="D12" s="123" t="s">
        <v>84</v>
      </c>
      <c r="E12" s="317"/>
      <c r="F12" s="318"/>
      <c r="G12" s="318"/>
      <c r="H12" s="318"/>
      <c r="I12" s="318"/>
      <c r="J12" s="318"/>
      <c r="K12" s="319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3"/>
      <c r="AV12" s="82"/>
      <c r="AW12" s="82"/>
      <c r="AX12" s="82"/>
      <c r="AY12" s="82"/>
      <c r="AZ12" s="82"/>
      <c r="BA12" s="82"/>
      <c r="BB12" s="82"/>
      <c r="BC12" s="82"/>
      <c r="BG12" s="82"/>
      <c r="BH12" s="82"/>
      <c r="BI12" s="82"/>
    </row>
    <row r="13" spans="1:61" ht="12.7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25.5" customHeight="1" thickBot="1" x14ac:dyDescent="0.25">
      <c r="A14" s="252" t="s">
        <v>0</v>
      </c>
      <c r="B14" s="302" t="s">
        <v>85</v>
      </c>
      <c r="C14" s="303"/>
      <c r="D14" s="303"/>
      <c r="E14" s="304"/>
      <c r="F14" s="249" t="s">
        <v>81</v>
      </c>
      <c r="G14" s="246" t="s">
        <v>14</v>
      </c>
      <c r="H14" s="243" t="s">
        <v>15</v>
      </c>
      <c r="I14" s="312" t="s">
        <v>5</v>
      </c>
      <c r="J14" s="313"/>
      <c r="K14" s="313"/>
      <c r="L14" s="313"/>
      <c r="M14" s="313"/>
      <c r="N14" s="313"/>
      <c r="O14" s="313"/>
      <c r="P14" s="313"/>
      <c r="Q14" s="313"/>
      <c r="R14" s="313"/>
      <c r="S14" s="314"/>
      <c r="T14" s="314"/>
      <c r="U14" s="313"/>
      <c r="V14" s="313"/>
      <c r="W14" s="313"/>
      <c r="X14" s="313"/>
      <c r="Y14" s="313"/>
      <c r="Z14" s="313"/>
      <c r="AA14" s="313"/>
      <c r="AB14" s="313"/>
      <c r="AC14" s="313"/>
      <c r="AD14" s="315"/>
      <c r="AE14" s="315"/>
      <c r="AF14" s="315"/>
      <c r="AG14" s="315"/>
      <c r="AH14" s="316"/>
      <c r="AI14" s="262" t="s">
        <v>1</v>
      </c>
      <c r="AJ14" s="258" t="s">
        <v>6</v>
      </c>
      <c r="AK14" s="259"/>
      <c r="AL14" s="259"/>
      <c r="AM14" s="259"/>
      <c r="AN14" s="259"/>
      <c r="AO14" s="259"/>
      <c r="AP14" s="259"/>
      <c r="AQ14" s="259"/>
      <c r="AR14" s="259"/>
      <c r="AS14" s="259"/>
      <c r="AT14" s="259"/>
      <c r="AU14" s="259"/>
      <c r="AV14" s="259"/>
      <c r="AW14" s="259"/>
      <c r="AX14" s="259"/>
      <c r="AY14" s="259"/>
      <c r="AZ14" s="259"/>
      <c r="BA14" s="259"/>
      <c r="BB14" s="259"/>
      <c r="BC14" s="259"/>
      <c r="BD14" s="259"/>
      <c r="BE14" s="260"/>
      <c r="BF14" s="260"/>
      <c r="BG14" s="261"/>
      <c r="BH14" s="132"/>
      <c r="BI14" s="132"/>
    </row>
    <row r="15" spans="1:61" s="16" customFormat="1" ht="13.5" customHeight="1" thickBot="1" x14ac:dyDescent="0.25">
      <c r="A15" s="253"/>
      <c r="B15" s="305"/>
      <c r="C15" s="306"/>
      <c r="D15" s="306"/>
      <c r="E15" s="307"/>
      <c r="F15" s="250"/>
      <c r="G15" s="247"/>
      <c r="H15" s="244"/>
      <c r="I15" s="241" t="s">
        <v>70</v>
      </c>
      <c r="J15" s="84">
        <v>610</v>
      </c>
      <c r="K15" s="85">
        <v>611</v>
      </c>
      <c r="L15" s="86">
        <v>612001</v>
      </c>
      <c r="M15" s="86">
        <v>612002</v>
      </c>
      <c r="N15" s="86">
        <v>613</v>
      </c>
      <c r="O15" s="267">
        <v>614</v>
      </c>
      <c r="P15" s="268"/>
      <c r="Q15" s="268"/>
      <c r="R15" s="86">
        <v>615</v>
      </c>
      <c r="S15" s="86">
        <v>616</v>
      </c>
      <c r="T15" s="86">
        <v>642030</v>
      </c>
      <c r="U15" s="193">
        <v>620</v>
      </c>
      <c r="V15" s="88">
        <v>621</v>
      </c>
      <c r="W15" s="89">
        <v>623</v>
      </c>
      <c r="X15" s="87">
        <v>625</v>
      </c>
      <c r="Y15" s="90">
        <v>625001</v>
      </c>
      <c r="Z15" s="91">
        <v>625002</v>
      </c>
      <c r="AA15" s="91">
        <v>625003</v>
      </c>
      <c r="AB15" s="91">
        <v>625004</v>
      </c>
      <c r="AC15" s="91">
        <v>625005</v>
      </c>
      <c r="AD15" s="92">
        <v>625007</v>
      </c>
      <c r="AE15" s="137">
        <v>627</v>
      </c>
      <c r="AF15" s="137">
        <v>637016</v>
      </c>
      <c r="AG15" s="137">
        <v>642015</v>
      </c>
      <c r="AH15" s="84">
        <v>637006</v>
      </c>
      <c r="AI15" s="263"/>
      <c r="AJ15" s="265" t="s">
        <v>76</v>
      </c>
      <c r="AK15" s="84">
        <v>610</v>
      </c>
      <c r="AL15" s="189">
        <v>611</v>
      </c>
      <c r="AM15" s="87">
        <v>612001</v>
      </c>
      <c r="AN15" s="188">
        <v>612002</v>
      </c>
      <c r="AO15" s="87">
        <v>613</v>
      </c>
      <c r="AP15" s="168">
        <v>614</v>
      </c>
      <c r="AQ15" s="192">
        <v>615</v>
      </c>
      <c r="AR15" s="168">
        <v>616</v>
      </c>
      <c r="AS15" s="192">
        <v>642030</v>
      </c>
      <c r="AT15" s="87">
        <v>620</v>
      </c>
      <c r="AU15" s="188">
        <v>621</v>
      </c>
      <c r="AV15" s="87">
        <v>623</v>
      </c>
      <c r="AW15" s="87">
        <v>625</v>
      </c>
      <c r="AX15" s="186">
        <v>625001</v>
      </c>
      <c r="AY15" s="94">
        <v>625002</v>
      </c>
      <c r="AZ15" s="94">
        <v>625003</v>
      </c>
      <c r="BA15" s="94">
        <v>625004</v>
      </c>
      <c r="BB15" s="94">
        <v>625005</v>
      </c>
      <c r="BC15" s="94">
        <v>625007</v>
      </c>
      <c r="BD15" s="93">
        <v>627</v>
      </c>
      <c r="BE15" s="93">
        <v>637016</v>
      </c>
      <c r="BF15" s="93">
        <v>637006</v>
      </c>
      <c r="BG15" s="94">
        <v>642015</v>
      </c>
      <c r="BH15" s="133"/>
      <c r="BI15" s="133"/>
    </row>
    <row r="16" spans="1:61" s="4" customFormat="1" ht="139.5" customHeight="1" thickBot="1" x14ac:dyDescent="0.25">
      <c r="A16" s="254"/>
      <c r="B16" s="308"/>
      <c r="C16" s="309"/>
      <c r="D16" s="309"/>
      <c r="E16" s="310"/>
      <c r="F16" s="251"/>
      <c r="G16" s="248"/>
      <c r="H16" s="245"/>
      <c r="I16" s="242"/>
      <c r="J16" s="95" t="s">
        <v>33</v>
      </c>
      <c r="K16" s="96" t="s">
        <v>41</v>
      </c>
      <c r="L16" s="97" t="s">
        <v>20</v>
      </c>
      <c r="M16" s="97" t="s">
        <v>19</v>
      </c>
      <c r="N16" s="98" t="s">
        <v>42</v>
      </c>
      <c r="O16" s="99" t="s">
        <v>18</v>
      </c>
      <c r="P16" s="100" t="s">
        <v>32</v>
      </c>
      <c r="Q16" s="101" t="s">
        <v>31</v>
      </c>
      <c r="R16" s="102" t="s">
        <v>21</v>
      </c>
      <c r="S16" s="98" t="s">
        <v>77</v>
      </c>
      <c r="T16" s="103" t="s">
        <v>78</v>
      </c>
      <c r="U16" s="95" t="s">
        <v>29</v>
      </c>
      <c r="V16" s="104" t="s">
        <v>73</v>
      </c>
      <c r="W16" s="105" t="s">
        <v>74</v>
      </c>
      <c r="X16" s="155" t="s">
        <v>35</v>
      </c>
      <c r="Y16" s="158" t="s">
        <v>27</v>
      </c>
      <c r="Z16" s="158" t="s">
        <v>26</v>
      </c>
      <c r="AA16" s="158" t="s">
        <v>25</v>
      </c>
      <c r="AB16" s="158" t="s">
        <v>24</v>
      </c>
      <c r="AC16" s="158" t="s">
        <v>23</v>
      </c>
      <c r="AD16" s="158" t="s">
        <v>34</v>
      </c>
      <c r="AE16" s="138" t="s">
        <v>69</v>
      </c>
      <c r="AF16" s="138" t="s">
        <v>68</v>
      </c>
      <c r="AG16" s="138" t="s">
        <v>71</v>
      </c>
      <c r="AH16" s="139" t="s">
        <v>67</v>
      </c>
      <c r="AI16" s="264"/>
      <c r="AJ16" s="266"/>
      <c r="AK16" s="155" t="s">
        <v>40</v>
      </c>
      <c r="AL16" s="158" t="s">
        <v>41</v>
      </c>
      <c r="AM16" s="158" t="s">
        <v>20</v>
      </c>
      <c r="AN16" s="158" t="s">
        <v>19</v>
      </c>
      <c r="AO16" s="190" t="s">
        <v>17</v>
      </c>
      <c r="AP16" s="158" t="s">
        <v>31</v>
      </c>
      <c r="AQ16" s="190" t="s">
        <v>21</v>
      </c>
      <c r="AR16" s="194" t="s">
        <v>79</v>
      </c>
      <c r="AS16" s="194" t="s">
        <v>80</v>
      </c>
      <c r="AT16" s="195" t="s">
        <v>29</v>
      </c>
      <c r="AU16" s="158" t="s">
        <v>36</v>
      </c>
      <c r="AV16" s="158" t="s">
        <v>28</v>
      </c>
      <c r="AW16" s="155" t="s">
        <v>35</v>
      </c>
      <c r="AX16" s="191" t="s">
        <v>27</v>
      </c>
      <c r="AY16" s="158" t="s">
        <v>26</v>
      </c>
      <c r="AZ16" s="158" t="s">
        <v>25</v>
      </c>
      <c r="BA16" s="158" t="s">
        <v>24</v>
      </c>
      <c r="BB16" s="158" t="s">
        <v>23</v>
      </c>
      <c r="BC16" s="158" t="s">
        <v>22</v>
      </c>
      <c r="BD16" s="155" t="s">
        <v>69</v>
      </c>
      <c r="BE16" s="138" t="s">
        <v>68</v>
      </c>
      <c r="BF16" s="155" t="s">
        <v>67</v>
      </c>
      <c r="BG16" s="95" t="s">
        <v>71</v>
      </c>
      <c r="BH16" s="134"/>
      <c r="BI16" s="134"/>
    </row>
    <row r="17" spans="1:61" s="4" customFormat="1" ht="15.75" customHeight="1" thickBot="1" x14ac:dyDescent="0.25">
      <c r="A17" s="48">
        <v>1</v>
      </c>
      <c r="B17" s="299"/>
      <c r="C17" s="300"/>
      <c r="D17" s="300"/>
      <c r="E17" s="301"/>
      <c r="F17" s="207"/>
      <c r="G17" s="212"/>
      <c r="H17" s="213"/>
      <c r="I17" s="62">
        <f>J17+U17</f>
        <v>0</v>
      </c>
      <c r="J17" s="160">
        <f>K17+L17+M17+N17+O17+R17+S17</f>
        <v>0</v>
      </c>
      <c r="K17" s="200"/>
      <c r="L17" s="201"/>
      <c r="M17" s="201"/>
      <c r="N17" s="202"/>
      <c r="O17" s="53">
        <f>P17+Q17</f>
        <v>0</v>
      </c>
      <c r="P17" s="200"/>
      <c r="Q17" s="201"/>
      <c r="R17" s="201"/>
      <c r="S17" s="206"/>
      <c r="T17" s="202"/>
      <c r="U17" s="54">
        <f>V17+W17+X17</f>
        <v>0</v>
      </c>
      <c r="V17" s="66">
        <f>ROUNDDOWN(J17*0.1,2)+ROUNDDOWN(AE17*0.1,2)+ROUNDDOWN(AF17*0.1,2)</f>
        <v>0</v>
      </c>
      <c r="W17" s="176">
        <f t="shared" ref="W17:W20" si="0">ROUNDDOWN(J17*0.1,2)+ROUNDDOWN(AE17*0.1,2)+ROUNDDOWN(AF17*0.1,2)</f>
        <v>0</v>
      </c>
      <c r="X17" s="157">
        <f>SUM(Y17:AD17)</f>
        <v>0</v>
      </c>
      <c r="Y17" s="179">
        <f t="shared" ref="Y17:Y20" si="1">IF(J17+AF17&gt;7644,ROUNDDOWN(7644*0.014,2),ROUNDDOWN(J17*0.014,2))+ROUNDDOWN(AF17*0.014,2)</f>
        <v>0</v>
      </c>
      <c r="Z17" s="67">
        <f t="shared" ref="Z17:Z20" si="2">IF(J17+AF17&gt;7644,ROUNDDOWN(7644*0.14,2),ROUNDDOWN(J17*0.14,2))+ROUNDDOWN(AF17*0.14,2)</f>
        <v>0</v>
      </c>
      <c r="AA17" s="184">
        <f t="shared" ref="AA17:AA20" si="3">ROUNDDOWN(J17*0.008,2)+ROUNDDOWN(AF17*0.008,2)</f>
        <v>0</v>
      </c>
      <c r="AB17" s="67">
        <f t="shared" ref="AB17:AB20" si="4">IF(J17+AF17&gt;7644,ROUNDDOWN(7644*0.03,2),ROUNDDOWN(J17*0.03,2))+ROUNDDOWN(AF17*0.03,2)</f>
        <v>0</v>
      </c>
      <c r="AC17" s="67">
        <f t="shared" ref="AC17:AC20" si="5">IF(J17+AF17&gt;7644,ROUNDDOWN(7644*0.01,2),ROUNDDOWN(J17*0.01,2))+ROUNDDOWN(AF17*0.01,2)</f>
        <v>0</v>
      </c>
      <c r="AD17" s="67">
        <f t="shared" ref="AD17:AD20" si="6">IF(J17+AF17&gt;7644,ROUNDDOWN(7644*0.0475,2),ROUNDDOWN(J17*0.0475,2))+ROUNDDOWN(AF17*0.0475,2)</f>
        <v>0</v>
      </c>
      <c r="AE17" s="210">
        <v>0</v>
      </c>
      <c r="AF17" s="210">
        <v>0</v>
      </c>
      <c r="AG17" s="210">
        <v>0</v>
      </c>
      <c r="AH17" s="211">
        <v>0</v>
      </c>
      <c r="AI17" s="171">
        <v>1</v>
      </c>
      <c r="AJ17" s="56">
        <f>AK17+AS17+AT17+BD17+BF17+BE17+BG17</f>
        <v>0</v>
      </c>
      <c r="AK17" s="56">
        <f>AL17+AM17+AN17+AO17+AP17+AQ17+AR17</f>
        <v>0</v>
      </c>
      <c r="AL17" s="173">
        <f t="shared" ref="AL17:AL20" si="7">ROUNDDOWN(K17*AI17,2)</f>
        <v>0</v>
      </c>
      <c r="AM17" s="57">
        <f t="shared" ref="AM17:AM20" si="8">ROUNDDOWN(L17*AI17,2)</f>
        <v>0</v>
      </c>
      <c r="AN17" s="57">
        <f t="shared" ref="AN17:AN20" si="9">ROUNDDOWN(M17*AI17,2)</f>
        <v>0</v>
      </c>
      <c r="AO17" s="169">
        <f t="shared" ref="AO17:AO20" si="10">ROUNDDOWN(N17*AI17,2)</f>
        <v>0</v>
      </c>
      <c r="AP17" s="70">
        <f>Q17+P17</f>
        <v>0</v>
      </c>
      <c r="AQ17" s="57">
        <f t="shared" ref="AQ17:AQ20" si="11">ROUNDDOWN(R17*AI17,2)</f>
        <v>0</v>
      </c>
      <c r="AR17" s="167">
        <f>ROUNDDOWN(S17*AI17,2)</f>
        <v>0</v>
      </c>
      <c r="AS17" s="163">
        <f>ROUNDDOWN(T17*AI17,2)</f>
        <v>0</v>
      </c>
      <c r="AT17" s="58">
        <f>AU17+AV17+AW17</f>
        <v>0</v>
      </c>
      <c r="AU17" s="177">
        <f>IF(V17=0,0,ROUNDDOWN(AK17*0.1,2)+ROUNDDOWN(BD17*0.1,2)+ROUNDDOWN(BE17*0.1,2))</f>
        <v>0</v>
      </c>
      <c r="AV17" s="156">
        <f>IF(W17=0,0,ROUNDDOWN(AK17*0.1,2)+ROUNDDOWN(BD17*0.1,2)+ROUNDDOWN(BE17*0.1,2))</f>
        <v>0</v>
      </c>
      <c r="AW17" s="56">
        <f>SUM(AX17:BC17)</f>
        <v>0</v>
      </c>
      <c r="AX17" s="179">
        <f>IF(Y17=0,0,(IF(AK17&gt;7644,ROUNDDOWN(7644*0.014,2),ROUNDDOWN(AK17*0.014,2)+ROUNDDOWN(BE17*0.014,2))))</f>
        <v>0</v>
      </c>
      <c r="AY17" s="178">
        <f>IF(Z17=0,0,(IF(AK17&gt;7644,ROUNDDOWN(7644*0.14,2),ROUNDDOWN(AK17*0.14,2)+ROUNDDOWN(BE17*0.14,2))))</f>
        <v>0</v>
      </c>
      <c r="AZ17" s="67">
        <f>ROUNDDOWN(AK17*0.008,2)+ROUNDDOWN(BE17*0.008,2)</f>
        <v>0</v>
      </c>
      <c r="BA17" s="67">
        <f>IF(AB17=0,0,(IF(AK17&gt;7644,ROUNDDOWN(7644*0.03,2),ROUNDDOWN(AK17*0.03,2)+ROUNDDOWN(BE17*0.03,2))))</f>
        <v>0</v>
      </c>
      <c r="BB17" s="67">
        <f>IF(AC17=0,0,IF(AK17&gt;7644,ROUNDDOWN(7644*0.01,2),ROUNDDOWN(AK17*0.01,2)+ROUNDDOWN(BE17*0.01,2)))</f>
        <v>0</v>
      </c>
      <c r="BC17" s="180">
        <f>IF(AD17=0,0,(IF(AK17&gt;7644,ROUNDDOWN(7644*0.0475,2),ROUNDDOWN(AK17*0.0475,2)+ROUNDDOWN(BE17*0.0475,2))))</f>
        <v>0</v>
      </c>
      <c r="BD17" s="154">
        <f t="shared" ref="BD17:BD20" si="12">AE17*AI17</f>
        <v>0</v>
      </c>
      <c r="BE17" s="154">
        <f>AF17*AI17</f>
        <v>0</v>
      </c>
      <c r="BF17" s="154">
        <f t="shared" ref="BF17:BF20" si="13">AH17</f>
        <v>0</v>
      </c>
      <c r="BG17" s="141">
        <f t="shared" ref="BG17:BG20" si="14">ROUNDDOWN(AI17*AG17,2)</f>
        <v>0</v>
      </c>
      <c r="BH17" s="135"/>
      <c r="BI17" s="135"/>
    </row>
    <row r="18" spans="1:61" s="4" customFormat="1" ht="15.75" customHeight="1" thickBot="1" x14ac:dyDescent="0.25">
      <c r="A18" s="48">
        <v>2</v>
      </c>
      <c r="B18" s="299"/>
      <c r="C18" s="300"/>
      <c r="D18" s="300"/>
      <c r="E18" s="301"/>
      <c r="F18" s="204"/>
      <c r="G18" s="214"/>
      <c r="H18" s="215"/>
      <c r="I18" s="62">
        <f t="shared" ref="I18:I19" si="15">J18+U18</f>
        <v>0</v>
      </c>
      <c r="J18" s="160">
        <f t="shared" ref="J18:J19" si="16">K18+L18+M18+N18+O18+R18+S18</f>
        <v>0</v>
      </c>
      <c r="K18" s="203"/>
      <c r="L18" s="204"/>
      <c r="M18" s="204"/>
      <c r="N18" s="205"/>
      <c r="O18" s="64">
        <f t="shared" ref="O18:O20" si="17">P18+Q18</f>
        <v>0</v>
      </c>
      <c r="P18" s="203"/>
      <c r="Q18" s="204"/>
      <c r="R18" s="207"/>
      <c r="S18" s="208"/>
      <c r="T18" s="209"/>
      <c r="U18" s="54">
        <f t="shared" ref="U18:U20" si="18">V18+W18+X18</f>
        <v>0</v>
      </c>
      <c r="V18" s="66">
        <f t="shared" ref="V18:V20" si="19">ROUNDDOWN(J18*0.1,2)+ROUNDDOWN(AE18*0.1,2)+ROUNDDOWN(AF18*0.1,2)</f>
        <v>0</v>
      </c>
      <c r="W18" s="176">
        <f t="shared" si="0"/>
        <v>0</v>
      </c>
      <c r="X18" s="182">
        <f t="shared" ref="X18:X20" si="20">SUM(Y18:AD18)</f>
        <v>0</v>
      </c>
      <c r="Y18" s="179">
        <f t="shared" si="1"/>
        <v>0</v>
      </c>
      <c r="Z18" s="67">
        <f t="shared" si="2"/>
        <v>0</v>
      </c>
      <c r="AA18" s="183">
        <f t="shared" si="3"/>
        <v>0</v>
      </c>
      <c r="AB18" s="67">
        <f t="shared" si="4"/>
        <v>0</v>
      </c>
      <c r="AC18" s="67">
        <f t="shared" si="5"/>
        <v>0</v>
      </c>
      <c r="AD18" s="67">
        <f t="shared" si="6"/>
        <v>0</v>
      </c>
      <c r="AE18" s="210">
        <v>0</v>
      </c>
      <c r="AF18" s="210">
        <v>0</v>
      </c>
      <c r="AG18" s="210">
        <v>0</v>
      </c>
      <c r="AH18" s="211">
        <v>0</v>
      </c>
      <c r="AI18" s="172"/>
      <c r="AJ18" s="56">
        <f t="shared" ref="AJ18:AJ20" si="21">AK18+AS18+AT18+BD18+BF18+BE18+BG18</f>
        <v>0</v>
      </c>
      <c r="AK18" s="175">
        <f t="shared" ref="AK18:AK20" si="22">AL18+AM18+AN18+AO18+AP18+AQ18+AR18</f>
        <v>0</v>
      </c>
      <c r="AL18" s="174">
        <f t="shared" si="7"/>
        <v>0</v>
      </c>
      <c r="AM18" s="72">
        <f t="shared" si="8"/>
        <v>0</v>
      </c>
      <c r="AN18" s="72">
        <f t="shared" si="9"/>
        <v>0</v>
      </c>
      <c r="AO18" s="170">
        <f t="shared" si="10"/>
        <v>0</v>
      </c>
      <c r="AP18" s="70">
        <f t="shared" ref="AP18:AP19" si="23">Q18+P18</f>
        <v>0</v>
      </c>
      <c r="AQ18" s="72">
        <f t="shared" si="11"/>
        <v>0</v>
      </c>
      <c r="AR18" s="72">
        <f t="shared" ref="AR18:AR20" si="24">ROUNDDOWN(S18*AI18,2)</f>
        <v>0</v>
      </c>
      <c r="AS18" s="176">
        <f t="shared" ref="AS18:AS20" si="25">ROUNDDOWN(T18*AI18,2)</f>
        <v>0</v>
      </c>
      <c r="AT18" s="68">
        <f t="shared" ref="AT18:AT20" si="26">AU18+AV18+AW18</f>
        <v>0</v>
      </c>
      <c r="AU18" s="177">
        <f t="shared" ref="AU18:AU20" si="27">IF(V18=0,0,ROUNDDOWN(AK18*0.1,2)+ROUNDDOWN(BD18*0.1,2)+ROUNDDOWN(BE18*0.1,2))</f>
        <v>0</v>
      </c>
      <c r="AV18" s="156">
        <f t="shared" ref="AV18:AV20" si="28">IF(W18=0,0,ROUNDDOWN(AK18*0.1,2)+ROUNDDOWN(BD18*0.1,2)+ROUNDDOWN(BE18*0.1,2))</f>
        <v>0</v>
      </c>
      <c r="AW18" s="175">
        <f t="shared" ref="AW18:AW20" si="29">SUM(AX18:BC18)</f>
        <v>0</v>
      </c>
      <c r="AX18" s="179">
        <f t="shared" ref="AX18:AX20" si="30">IF(Y18=0,0,(IF(AK18&gt;7644,ROUNDDOWN(7644*0.014,2),ROUNDDOWN(AK18*0.014,2)+ROUNDDOWN(BE18*0.014,2))))</f>
        <v>0</v>
      </c>
      <c r="AY18" s="178">
        <f t="shared" ref="AY18:AY20" si="31">IF(Z18=0,0,(IF(AK18&gt;7644,ROUNDDOWN(7644*0.14,2),ROUNDDOWN(AK18*0.14,2)+ROUNDDOWN(BE18*0.14,2))))</f>
        <v>0</v>
      </c>
      <c r="AZ18" s="67">
        <f t="shared" ref="AZ18:AZ20" si="32">ROUNDDOWN(AK18*0.008,2)+ROUNDDOWN(BE18*0.008,2)</f>
        <v>0</v>
      </c>
      <c r="BA18" s="67">
        <f t="shared" ref="BA18:BA20" si="33">IF(AB18=0,0,(IF(AK18&gt;7644,ROUNDDOWN(7644*0.03,2),ROUNDDOWN(AK18*0.03,2)+ROUNDDOWN(BE18*0.03,2))))</f>
        <v>0</v>
      </c>
      <c r="BB18" s="67">
        <f t="shared" ref="BB18:BB20" si="34">IF(AC18=0,0,IF(AK18&gt;7644,ROUNDDOWN(7644*0.01,2),ROUNDDOWN(AK18*0.01,2)+ROUNDDOWN(BE18*0.01,2)))</f>
        <v>0</v>
      </c>
      <c r="BC18" s="180">
        <f t="shared" ref="BC18:BC20" si="35">IF(AD18=0,0,(IF(AK18&gt;7644,ROUNDDOWN(7644*0.0475,2),ROUNDDOWN(AK18*0.0475,2)+ROUNDDOWN(BE18*0.0475,2))))</f>
        <v>0</v>
      </c>
      <c r="BD18" s="181">
        <f t="shared" si="12"/>
        <v>0</v>
      </c>
      <c r="BE18" s="154">
        <f t="shared" ref="BE18:BE20" si="36">AF18*AI18</f>
        <v>0</v>
      </c>
      <c r="BF18" s="181">
        <f t="shared" si="13"/>
        <v>0</v>
      </c>
      <c r="BG18" s="140">
        <f t="shared" si="14"/>
        <v>0</v>
      </c>
      <c r="BH18" s="135"/>
      <c r="BI18" s="135"/>
    </row>
    <row r="19" spans="1:61" s="4" customFormat="1" ht="15.75" customHeight="1" thickBot="1" x14ac:dyDescent="0.25">
      <c r="A19" s="48">
        <v>3</v>
      </c>
      <c r="B19" s="299"/>
      <c r="C19" s="300"/>
      <c r="D19" s="300"/>
      <c r="E19" s="301"/>
      <c r="F19" s="204"/>
      <c r="G19" s="214"/>
      <c r="H19" s="215"/>
      <c r="I19" s="62">
        <f t="shared" si="15"/>
        <v>0</v>
      </c>
      <c r="J19" s="160">
        <f t="shared" si="16"/>
        <v>0</v>
      </c>
      <c r="K19" s="203"/>
      <c r="L19" s="204"/>
      <c r="M19" s="204"/>
      <c r="N19" s="205"/>
      <c r="O19" s="64">
        <f t="shared" si="17"/>
        <v>0</v>
      </c>
      <c r="P19" s="203"/>
      <c r="Q19" s="204"/>
      <c r="R19" s="207"/>
      <c r="S19" s="208"/>
      <c r="T19" s="209"/>
      <c r="U19" s="54">
        <f t="shared" si="18"/>
        <v>0</v>
      </c>
      <c r="V19" s="66">
        <f t="shared" si="19"/>
        <v>0</v>
      </c>
      <c r="W19" s="176">
        <f t="shared" si="0"/>
        <v>0</v>
      </c>
      <c r="X19" s="182">
        <f t="shared" si="20"/>
        <v>0</v>
      </c>
      <c r="Y19" s="179">
        <f t="shared" si="1"/>
        <v>0</v>
      </c>
      <c r="Z19" s="67">
        <f t="shared" si="2"/>
        <v>0</v>
      </c>
      <c r="AA19" s="183">
        <f t="shared" si="3"/>
        <v>0</v>
      </c>
      <c r="AB19" s="67">
        <f t="shared" si="4"/>
        <v>0</v>
      </c>
      <c r="AC19" s="67">
        <f t="shared" si="5"/>
        <v>0</v>
      </c>
      <c r="AD19" s="67">
        <f t="shared" si="6"/>
        <v>0</v>
      </c>
      <c r="AE19" s="210">
        <v>0</v>
      </c>
      <c r="AF19" s="210">
        <v>0</v>
      </c>
      <c r="AG19" s="210">
        <v>0</v>
      </c>
      <c r="AH19" s="211">
        <v>0</v>
      </c>
      <c r="AI19" s="172"/>
      <c r="AJ19" s="56">
        <f t="shared" si="21"/>
        <v>0</v>
      </c>
      <c r="AK19" s="175">
        <f t="shared" si="22"/>
        <v>0</v>
      </c>
      <c r="AL19" s="174">
        <f t="shared" si="7"/>
        <v>0</v>
      </c>
      <c r="AM19" s="72">
        <f t="shared" si="8"/>
        <v>0</v>
      </c>
      <c r="AN19" s="72">
        <f t="shared" si="9"/>
        <v>0</v>
      </c>
      <c r="AO19" s="170">
        <f t="shared" si="10"/>
        <v>0</v>
      </c>
      <c r="AP19" s="70">
        <f t="shared" si="23"/>
        <v>0</v>
      </c>
      <c r="AQ19" s="72">
        <f t="shared" si="11"/>
        <v>0</v>
      </c>
      <c r="AR19" s="72">
        <f t="shared" si="24"/>
        <v>0</v>
      </c>
      <c r="AS19" s="176">
        <f t="shared" si="25"/>
        <v>0</v>
      </c>
      <c r="AT19" s="68">
        <f t="shared" si="26"/>
        <v>0</v>
      </c>
      <c r="AU19" s="177">
        <f t="shared" si="27"/>
        <v>0</v>
      </c>
      <c r="AV19" s="156">
        <f t="shared" si="28"/>
        <v>0</v>
      </c>
      <c r="AW19" s="175">
        <f t="shared" si="29"/>
        <v>0</v>
      </c>
      <c r="AX19" s="179">
        <f t="shared" si="30"/>
        <v>0</v>
      </c>
      <c r="AY19" s="178">
        <f t="shared" si="31"/>
        <v>0</v>
      </c>
      <c r="AZ19" s="67">
        <f t="shared" si="32"/>
        <v>0</v>
      </c>
      <c r="BA19" s="67">
        <f t="shared" si="33"/>
        <v>0</v>
      </c>
      <c r="BB19" s="67">
        <f t="shared" si="34"/>
        <v>0</v>
      </c>
      <c r="BC19" s="180">
        <f t="shared" si="35"/>
        <v>0</v>
      </c>
      <c r="BD19" s="181">
        <f t="shared" si="12"/>
        <v>0</v>
      </c>
      <c r="BE19" s="154">
        <f t="shared" si="36"/>
        <v>0</v>
      </c>
      <c r="BF19" s="181">
        <f t="shared" si="13"/>
        <v>0</v>
      </c>
      <c r="BG19" s="140">
        <f t="shared" si="14"/>
        <v>0</v>
      </c>
      <c r="BH19" s="135"/>
      <c r="BI19" s="135"/>
    </row>
    <row r="20" spans="1:61" s="4" customFormat="1" thickBot="1" x14ac:dyDescent="0.25">
      <c r="A20" s="48">
        <v>4</v>
      </c>
      <c r="B20" s="299"/>
      <c r="C20" s="300"/>
      <c r="D20" s="300"/>
      <c r="E20" s="301"/>
      <c r="F20" s="204"/>
      <c r="G20" s="214"/>
      <c r="H20" s="215"/>
      <c r="I20" s="62">
        <f t="shared" ref="I20" si="37">J20+U20</f>
        <v>0</v>
      </c>
      <c r="J20" s="160">
        <f t="shared" ref="J20" si="38">K20+L20+M20+N20+O20+R20+S20</f>
        <v>0</v>
      </c>
      <c r="K20" s="203"/>
      <c r="L20" s="204"/>
      <c r="M20" s="204"/>
      <c r="N20" s="205"/>
      <c r="O20" s="64">
        <f t="shared" si="17"/>
        <v>0</v>
      </c>
      <c r="P20" s="203"/>
      <c r="Q20" s="204"/>
      <c r="R20" s="207"/>
      <c r="S20" s="208"/>
      <c r="T20" s="209"/>
      <c r="U20" s="54">
        <f t="shared" si="18"/>
        <v>0</v>
      </c>
      <c r="V20" s="66">
        <f t="shared" si="19"/>
        <v>0</v>
      </c>
      <c r="W20" s="176">
        <f t="shared" si="0"/>
        <v>0</v>
      </c>
      <c r="X20" s="182">
        <f t="shared" si="20"/>
        <v>0</v>
      </c>
      <c r="Y20" s="179">
        <f t="shared" si="1"/>
        <v>0</v>
      </c>
      <c r="Z20" s="67">
        <f t="shared" si="2"/>
        <v>0</v>
      </c>
      <c r="AA20" s="183">
        <f t="shared" si="3"/>
        <v>0</v>
      </c>
      <c r="AB20" s="67">
        <f t="shared" si="4"/>
        <v>0</v>
      </c>
      <c r="AC20" s="67">
        <f t="shared" si="5"/>
        <v>0</v>
      </c>
      <c r="AD20" s="67">
        <f t="shared" si="6"/>
        <v>0</v>
      </c>
      <c r="AE20" s="210">
        <v>0</v>
      </c>
      <c r="AF20" s="210">
        <v>0</v>
      </c>
      <c r="AG20" s="210">
        <v>0</v>
      </c>
      <c r="AH20" s="211">
        <v>0</v>
      </c>
      <c r="AI20" s="172"/>
      <c r="AJ20" s="56">
        <f t="shared" si="21"/>
        <v>0</v>
      </c>
      <c r="AK20" s="175">
        <f t="shared" si="22"/>
        <v>0</v>
      </c>
      <c r="AL20" s="174">
        <f t="shared" si="7"/>
        <v>0</v>
      </c>
      <c r="AM20" s="72">
        <f t="shared" si="8"/>
        <v>0</v>
      </c>
      <c r="AN20" s="72">
        <f t="shared" si="9"/>
        <v>0</v>
      </c>
      <c r="AO20" s="170">
        <f t="shared" si="10"/>
        <v>0</v>
      </c>
      <c r="AP20" s="72">
        <f t="shared" ref="AP20" si="39">Q20+P20</f>
        <v>0</v>
      </c>
      <c r="AQ20" s="72">
        <f t="shared" si="11"/>
        <v>0</v>
      </c>
      <c r="AR20" s="72">
        <f t="shared" si="24"/>
        <v>0</v>
      </c>
      <c r="AS20" s="176">
        <f t="shared" si="25"/>
        <v>0</v>
      </c>
      <c r="AT20" s="68">
        <f t="shared" si="26"/>
        <v>0</v>
      </c>
      <c r="AU20" s="177">
        <f t="shared" si="27"/>
        <v>0</v>
      </c>
      <c r="AV20" s="156">
        <f t="shared" si="28"/>
        <v>0</v>
      </c>
      <c r="AW20" s="175">
        <f t="shared" si="29"/>
        <v>0</v>
      </c>
      <c r="AX20" s="179">
        <f t="shared" si="30"/>
        <v>0</v>
      </c>
      <c r="AY20" s="178">
        <f t="shared" si="31"/>
        <v>0</v>
      </c>
      <c r="AZ20" s="67">
        <f t="shared" si="32"/>
        <v>0</v>
      </c>
      <c r="BA20" s="67">
        <f t="shared" si="33"/>
        <v>0</v>
      </c>
      <c r="BB20" s="67">
        <f t="shared" si="34"/>
        <v>0</v>
      </c>
      <c r="BC20" s="180">
        <f t="shared" si="35"/>
        <v>0</v>
      </c>
      <c r="BD20" s="181">
        <f t="shared" si="12"/>
        <v>0</v>
      </c>
      <c r="BE20" s="154">
        <f t="shared" si="36"/>
        <v>0</v>
      </c>
      <c r="BF20" s="181">
        <f t="shared" si="13"/>
        <v>0</v>
      </c>
      <c r="BG20" s="140">
        <f t="shared" si="14"/>
        <v>0</v>
      </c>
      <c r="BH20" s="135"/>
      <c r="BI20" s="135"/>
    </row>
    <row r="21" spans="1:61" s="17" customFormat="1" ht="21" customHeight="1" thickBot="1" x14ac:dyDescent="0.25">
      <c r="A21" s="255" t="s">
        <v>2</v>
      </c>
      <c r="B21" s="256"/>
      <c r="C21" s="256"/>
      <c r="D21" s="256"/>
      <c r="E21" s="256"/>
      <c r="F21" s="256"/>
      <c r="G21" s="256"/>
      <c r="H21" s="257"/>
      <c r="I21" s="162">
        <f t="shared" ref="I21:AH21" si="40">SUM(I17:I20)</f>
        <v>0</v>
      </c>
      <c r="J21" s="26">
        <f t="shared" si="40"/>
        <v>0</v>
      </c>
      <c r="K21" s="27">
        <f t="shared" si="40"/>
        <v>0</v>
      </c>
      <c r="L21" s="28">
        <f t="shared" si="40"/>
        <v>0</v>
      </c>
      <c r="M21" s="28">
        <f t="shared" si="40"/>
        <v>0</v>
      </c>
      <c r="N21" s="29">
        <f t="shared" si="40"/>
        <v>0</v>
      </c>
      <c r="O21" s="26">
        <f t="shared" si="40"/>
        <v>0</v>
      </c>
      <c r="P21" s="27">
        <f t="shared" si="40"/>
        <v>0</v>
      </c>
      <c r="Q21" s="28">
        <f t="shared" si="40"/>
        <v>0</v>
      </c>
      <c r="R21" s="28">
        <f t="shared" si="40"/>
        <v>0</v>
      </c>
      <c r="S21" s="28">
        <f t="shared" si="40"/>
        <v>0</v>
      </c>
      <c r="T21" s="29">
        <f t="shared" si="40"/>
        <v>0</v>
      </c>
      <c r="U21" s="26">
        <f t="shared" si="40"/>
        <v>0</v>
      </c>
      <c r="V21" s="27">
        <f t="shared" si="40"/>
        <v>0</v>
      </c>
      <c r="W21" s="29">
        <f t="shared" si="40"/>
        <v>0</v>
      </c>
      <c r="X21" s="162">
        <f t="shared" si="40"/>
        <v>0</v>
      </c>
      <c r="Y21" s="26">
        <f t="shared" si="40"/>
        <v>0</v>
      </c>
      <c r="Z21" s="26">
        <f t="shared" si="40"/>
        <v>0</v>
      </c>
      <c r="AA21" s="26">
        <f t="shared" si="40"/>
        <v>0</v>
      </c>
      <c r="AB21" s="26">
        <f t="shared" si="40"/>
        <v>0</v>
      </c>
      <c r="AC21" s="26">
        <f t="shared" si="40"/>
        <v>0</v>
      </c>
      <c r="AD21" s="185">
        <f t="shared" si="40"/>
        <v>0</v>
      </c>
      <c r="AE21" s="26">
        <f t="shared" si="40"/>
        <v>0</v>
      </c>
      <c r="AF21" s="26">
        <f t="shared" si="40"/>
        <v>0</v>
      </c>
      <c r="AG21" s="26">
        <f t="shared" si="40"/>
        <v>0</v>
      </c>
      <c r="AH21" s="26">
        <f t="shared" si="40"/>
        <v>0</v>
      </c>
      <c r="AI21" s="26"/>
      <c r="AJ21" s="26">
        <f>SUM(AJ17:AJ20)</f>
        <v>0</v>
      </c>
      <c r="AK21" s="26">
        <f t="shared" ref="AJ21:BG21" si="41">SUM(AK17:AK20)</f>
        <v>0</v>
      </c>
      <c r="AL21" s="26">
        <f t="shared" si="41"/>
        <v>0</v>
      </c>
      <c r="AM21" s="26">
        <f t="shared" si="41"/>
        <v>0</v>
      </c>
      <c r="AN21" s="26">
        <f t="shared" si="41"/>
        <v>0</v>
      </c>
      <c r="AO21" s="187">
        <f t="shared" si="41"/>
        <v>0</v>
      </c>
      <c r="AP21" s="26">
        <f t="shared" si="41"/>
        <v>0</v>
      </c>
      <c r="AQ21" s="26">
        <f t="shared" si="41"/>
        <v>0</v>
      </c>
      <c r="AR21" s="26">
        <f t="shared" si="41"/>
        <v>0</v>
      </c>
      <c r="AS21" s="26">
        <f t="shared" si="41"/>
        <v>0</v>
      </c>
      <c r="AT21" s="26">
        <f t="shared" si="41"/>
        <v>0</v>
      </c>
      <c r="AU21" s="26">
        <f t="shared" si="41"/>
        <v>0</v>
      </c>
      <c r="AV21" s="26">
        <f t="shared" si="41"/>
        <v>0</v>
      </c>
      <c r="AW21" s="26">
        <f t="shared" si="41"/>
        <v>0</v>
      </c>
      <c r="AX21" s="26">
        <f t="shared" si="41"/>
        <v>0</v>
      </c>
      <c r="AY21" s="26">
        <f t="shared" si="41"/>
        <v>0</v>
      </c>
      <c r="AZ21" s="26">
        <f t="shared" si="41"/>
        <v>0</v>
      </c>
      <c r="BA21" s="26">
        <f t="shared" si="41"/>
        <v>0</v>
      </c>
      <c r="BB21" s="26">
        <f t="shared" si="41"/>
        <v>0</v>
      </c>
      <c r="BC21" s="26">
        <f t="shared" si="41"/>
        <v>0</v>
      </c>
      <c r="BD21" s="26">
        <f t="shared" si="41"/>
        <v>0</v>
      </c>
      <c r="BE21" s="26">
        <f t="shared" si="41"/>
        <v>0</v>
      </c>
      <c r="BF21" s="26">
        <f t="shared" si="41"/>
        <v>0</v>
      </c>
      <c r="BG21" s="26">
        <f t="shared" si="41"/>
        <v>0</v>
      </c>
      <c r="BH21" s="136"/>
      <c r="BI21" s="136"/>
    </row>
    <row r="22" spans="1:61" ht="15.75" thickBot="1" x14ac:dyDescent="0.25">
      <c r="A22" s="106"/>
      <c r="B22" s="106"/>
      <c r="C22" s="106"/>
      <c r="D22" s="35"/>
      <c r="E22" s="35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"/>
      <c r="Z22" s="4"/>
      <c r="AA22" s="4"/>
      <c r="AB22" s="4"/>
      <c r="AC22" s="4"/>
      <c r="AD22" s="5"/>
      <c r="AE22" s="4"/>
      <c r="AF22" s="4"/>
      <c r="AG22" s="5"/>
      <c r="AH22" s="5"/>
      <c r="AI22" s="4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</row>
    <row r="23" spans="1:61" s="4" customFormat="1" ht="12.75" customHeight="1" x14ac:dyDescent="0.2">
      <c r="A23" s="30" t="s">
        <v>61</v>
      </c>
      <c r="B23" s="31"/>
      <c r="C23" s="31"/>
      <c r="D23" s="31"/>
      <c r="E23" s="31"/>
      <c r="F23" s="32"/>
      <c r="G23" s="32"/>
      <c r="H23" s="33"/>
      <c r="I23" s="82"/>
      <c r="J23" s="82"/>
      <c r="K23" s="47"/>
      <c r="L23" s="47"/>
      <c r="M23" s="47"/>
      <c r="N23" s="47"/>
      <c r="U23" s="46" t="s">
        <v>62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34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</row>
    <row r="24" spans="1:61" s="4" customFormat="1" ht="12.75" customHeight="1" x14ac:dyDescent="0.2">
      <c r="A24" s="34"/>
      <c r="B24" s="35"/>
      <c r="C24" s="35"/>
      <c r="D24" s="35"/>
      <c r="E24" s="35"/>
      <c r="F24" s="36"/>
      <c r="G24" s="36"/>
      <c r="H24" s="37"/>
      <c r="I24" s="82"/>
      <c r="J24" s="82"/>
      <c r="K24" s="47"/>
      <c r="L24" s="47"/>
      <c r="M24" s="47"/>
      <c r="N24" s="47"/>
      <c r="U24" s="20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1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19"/>
      <c r="AV24" s="19"/>
      <c r="AW24" s="19"/>
      <c r="AX24" s="35"/>
      <c r="AY24" s="35"/>
      <c r="AZ24" s="35"/>
      <c r="BA24" s="35"/>
      <c r="BB24" s="35"/>
      <c r="BC24" s="35"/>
      <c r="BD24" s="35"/>
      <c r="BE24" s="35"/>
      <c r="BF24" s="35"/>
      <c r="BG24" s="35"/>
    </row>
    <row r="25" spans="1:61" s="4" customFormat="1" ht="12.75" customHeight="1" x14ac:dyDescent="0.2">
      <c r="A25" s="38" t="s">
        <v>37</v>
      </c>
      <c r="B25" s="35"/>
      <c r="C25" s="35"/>
      <c r="D25" s="39"/>
      <c r="E25" s="35"/>
      <c r="F25" s="36"/>
      <c r="G25" s="36"/>
      <c r="H25" s="37"/>
      <c r="I25" s="82"/>
      <c r="J25" s="82"/>
      <c r="K25" s="47"/>
      <c r="L25" s="47"/>
      <c r="M25" s="47"/>
      <c r="N25" s="47"/>
      <c r="U25" s="38" t="s">
        <v>38</v>
      </c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1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19"/>
      <c r="AV25" s="19"/>
      <c r="AW25" s="19"/>
      <c r="AX25" s="35"/>
      <c r="AY25" s="35"/>
      <c r="AZ25" s="35"/>
      <c r="BA25" s="35"/>
      <c r="BB25" s="35"/>
      <c r="BC25" s="35"/>
      <c r="BD25" s="35"/>
      <c r="BE25" s="35"/>
      <c r="BF25" s="35"/>
      <c r="BG25" s="35"/>
    </row>
    <row r="26" spans="1:61" s="7" customFormat="1" x14ac:dyDescent="0.2">
      <c r="A26" s="40"/>
      <c r="B26" s="41"/>
      <c r="C26" s="41"/>
      <c r="D26" s="41"/>
      <c r="E26" s="41"/>
      <c r="F26" s="36"/>
      <c r="G26" s="36"/>
      <c r="H26" s="37"/>
      <c r="I26" s="82"/>
      <c r="J26" s="82"/>
      <c r="K26" s="47"/>
      <c r="L26" s="47"/>
      <c r="M26" s="47"/>
      <c r="N26" s="47"/>
      <c r="U26" s="40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1"/>
      <c r="AN26" s="4"/>
      <c r="AU26" s="5"/>
      <c r="AV26" s="5"/>
      <c r="AW26" s="5"/>
      <c r="BD26" s="4"/>
      <c r="BE26" s="4"/>
      <c r="BF26" s="4"/>
    </row>
    <row r="27" spans="1:61" s="4" customFormat="1" ht="12.75" customHeight="1" x14ac:dyDescent="0.2">
      <c r="A27" s="34"/>
      <c r="B27" s="35"/>
      <c r="C27" s="35"/>
      <c r="D27" s="35"/>
      <c r="E27" s="35"/>
      <c r="F27" s="36"/>
      <c r="G27" s="36"/>
      <c r="H27" s="37"/>
      <c r="I27" s="82"/>
      <c r="J27" s="82"/>
      <c r="K27" s="47"/>
      <c r="L27" s="47"/>
      <c r="M27" s="47"/>
      <c r="N27" s="47"/>
      <c r="U27" s="34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1"/>
      <c r="AU27" s="5"/>
      <c r="AV27" s="5"/>
      <c r="AW27" s="5"/>
    </row>
    <row r="28" spans="1:61" s="4" customFormat="1" ht="12.75" customHeight="1" x14ac:dyDescent="0.2">
      <c r="A28" s="34"/>
      <c r="B28" s="35"/>
      <c r="C28" s="35"/>
      <c r="D28" s="35"/>
      <c r="E28" s="35"/>
      <c r="F28" s="36"/>
      <c r="G28" s="36"/>
      <c r="H28" s="37"/>
      <c r="I28" s="82"/>
      <c r="J28" s="82"/>
      <c r="K28" s="47"/>
      <c r="L28" s="47"/>
      <c r="M28" s="47"/>
      <c r="N28" s="47"/>
      <c r="U28" s="34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1"/>
      <c r="AU28" s="5"/>
      <c r="AV28" s="5"/>
      <c r="AW28" s="5"/>
    </row>
    <row r="29" spans="1:61" s="4" customFormat="1" ht="12.75" customHeight="1" x14ac:dyDescent="0.2">
      <c r="A29" s="34" t="s">
        <v>38</v>
      </c>
      <c r="B29" s="35"/>
      <c r="C29" s="35"/>
      <c r="D29" s="35"/>
      <c r="E29" s="35"/>
      <c r="F29" s="36"/>
      <c r="G29" s="36"/>
      <c r="H29" s="37"/>
      <c r="I29" s="82"/>
      <c r="J29" s="82"/>
      <c r="K29" s="47"/>
      <c r="L29" s="47"/>
      <c r="M29" s="47"/>
      <c r="N29" s="47"/>
      <c r="U29" s="34" t="s">
        <v>3</v>
      </c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1"/>
      <c r="AU29" s="5"/>
      <c r="AV29" s="5"/>
      <c r="AW29" s="5"/>
    </row>
    <row r="30" spans="1:61" s="4" customFormat="1" ht="12.75" customHeight="1" x14ac:dyDescent="0.2">
      <c r="A30" s="34"/>
      <c r="B30" s="35"/>
      <c r="C30" s="35"/>
      <c r="D30" s="35"/>
      <c r="E30" s="35"/>
      <c r="F30" s="36"/>
      <c r="G30" s="36"/>
      <c r="H30" s="37"/>
      <c r="I30" s="82"/>
      <c r="J30" s="82"/>
      <c r="K30" s="47"/>
      <c r="L30" s="47"/>
      <c r="M30" s="47"/>
      <c r="N30" s="47"/>
      <c r="U30" s="34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1"/>
      <c r="AU30" s="5"/>
      <c r="AV30" s="5"/>
      <c r="AW30" s="5"/>
    </row>
    <row r="31" spans="1:61" s="4" customFormat="1" ht="12.75" customHeight="1" x14ac:dyDescent="0.2">
      <c r="A31" s="34"/>
      <c r="B31" s="35"/>
      <c r="C31" s="35"/>
      <c r="D31" s="35"/>
      <c r="E31" s="35"/>
      <c r="F31" s="36"/>
      <c r="G31" s="36"/>
      <c r="H31" s="37"/>
      <c r="I31" s="82"/>
      <c r="J31" s="82"/>
      <c r="K31" s="47"/>
      <c r="L31" s="47"/>
      <c r="M31" s="47"/>
      <c r="N31" s="47"/>
      <c r="U31" s="34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1"/>
      <c r="AU31" s="5"/>
      <c r="AV31" s="5"/>
      <c r="AW31" s="5"/>
    </row>
    <row r="32" spans="1:61" s="4" customFormat="1" ht="12.75" customHeight="1" x14ac:dyDescent="0.2">
      <c r="A32" s="34"/>
      <c r="B32" s="35"/>
      <c r="C32" s="35"/>
      <c r="D32" s="35"/>
      <c r="E32" s="35"/>
      <c r="F32" s="36"/>
      <c r="G32" s="36"/>
      <c r="H32" s="37"/>
      <c r="I32" s="82"/>
      <c r="J32" s="82"/>
      <c r="K32" s="47"/>
      <c r="L32" s="47"/>
      <c r="M32" s="47"/>
      <c r="N32" s="47"/>
      <c r="U32" s="34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1"/>
      <c r="AU32" s="5"/>
      <c r="AV32" s="5"/>
      <c r="AW32" s="5"/>
    </row>
    <row r="33" spans="1:58" s="4" customFormat="1" ht="12.75" customHeight="1" x14ac:dyDescent="0.2">
      <c r="A33" s="34" t="s">
        <v>3</v>
      </c>
      <c r="B33" s="35"/>
      <c r="C33" s="35"/>
      <c r="D33" s="35"/>
      <c r="E33" s="35"/>
      <c r="F33" s="36"/>
      <c r="G33" s="36"/>
      <c r="H33" s="37"/>
      <c r="I33" s="82"/>
      <c r="J33" s="82"/>
      <c r="K33" s="47"/>
      <c r="L33" s="47"/>
      <c r="M33" s="47"/>
      <c r="N33" s="47"/>
      <c r="U33" s="34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1"/>
      <c r="AU33" s="5"/>
      <c r="AV33" s="5"/>
      <c r="AW33" s="5"/>
    </row>
    <row r="34" spans="1:58" s="4" customFormat="1" ht="12.75" customHeight="1" x14ac:dyDescent="0.2">
      <c r="A34" s="34"/>
      <c r="B34" s="35"/>
      <c r="C34" s="35"/>
      <c r="D34" s="35"/>
      <c r="E34" s="35"/>
      <c r="F34" s="36"/>
      <c r="G34" s="36"/>
      <c r="H34" s="37"/>
      <c r="I34" s="82"/>
      <c r="J34" s="82"/>
      <c r="K34" s="47"/>
      <c r="L34" s="47"/>
      <c r="M34" s="47"/>
      <c r="N34" s="47"/>
      <c r="U34" s="34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1"/>
      <c r="AU34" s="5"/>
      <c r="AV34" s="5"/>
      <c r="AW34" s="5"/>
    </row>
    <row r="35" spans="1:58" s="4" customFormat="1" ht="12.75" customHeight="1" x14ac:dyDescent="0.2">
      <c r="A35" s="34" t="s">
        <v>4</v>
      </c>
      <c r="B35" s="35"/>
      <c r="C35" s="35"/>
      <c r="D35" s="35"/>
      <c r="E35" s="35"/>
      <c r="F35" s="36"/>
      <c r="G35" s="36"/>
      <c r="H35" s="37"/>
      <c r="I35" s="82"/>
      <c r="J35" s="82"/>
      <c r="K35" s="47"/>
      <c r="L35" s="47"/>
      <c r="M35" s="47"/>
      <c r="N35" s="47"/>
      <c r="U35" s="34" t="s">
        <v>4</v>
      </c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1"/>
      <c r="AU35" s="5"/>
      <c r="AV35" s="5"/>
      <c r="AW35" s="5"/>
    </row>
    <row r="36" spans="1:58" s="4" customFormat="1" ht="12.75" customHeight="1" x14ac:dyDescent="0.2">
      <c r="A36" s="34"/>
      <c r="B36" s="35"/>
      <c r="C36" s="35"/>
      <c r="D36" s="35"/>
      <c r="E36" s="35"/>
      <c r="F36" s="36"/>
      <c r="G36" s="36"/>
      <c r="H36" s="37"/>
      <c r="I36" s="82"/>
      <c r="J36" s="82"/>
      <c r="K36" s="47"/>
      <c r="L36" s="47"/>
      <c r="M36" s="47"/>
      <c r="N36" s="47"/>
      <c r="U36" s="20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1"/>
      <c r="AU36" s="5"/>
      <c r="AV36" s="5"/>
      <c r="AW36" s="5"/>
    </row>
    <row r="37" spans="1:58" s="4" customFormat="1" ht="12.75" customHeight="1" x14ac:dyDescent="0.2">
      <c r="A37" s="34"/>
      <c r="B37" s="35"/>
      <c r="C37" s="35"/>
      <c r="D37" s="35"/>
      <c r="E37" s="35"/>
      <c r="F37" s="36"/>
      <c r="G37" s="36"/>
      <c r="H37" s="37"/>
      <c r="I37" s="82"/>
      <c r="J37" s="82"/>
      <c r="K37" s="47"/>
      <c r="L37" s="47"/>
      <c r="M37" s="47"/>
      <c r="N37" s="47"/>
      <c r="U37" s="20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1"/>
      <c r="AU37" s="5"/>
      <c r="AV37" s="5"/>
      <c r="AW37" s="5"/>
    </row>
    <row r="38" spans="1:58" s="4" customFormat="1" ht="12.75" customHeight="1" thickBot="1" x14ac:dyDescent="0.25">
      <c r="A38" s="42"/>
      <c r="B38" s="43"/>
      <c r="C38" s="43"/>
      <c r="D38" s="43"/>
      <c r="E38" s="43"/>
      <c r="F38" s="44"/>
      <c r="G38" s="44"/>
      <c r="H38" s="45"/>
      <c r="I38" s="82"/>
      <c r="J38" s="82"/>
      <c r="K38" s="47"/>
      <c r="L38" s="47"/>
      <c r="M38" s="47"/>
      <c r="N38" s="47"/>
      <c r="U38" s="22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4"/>
      <c r="AU38" s="5"/>
      <c r="AV38" s="5"/>
      <c r="AW38" s="5"/>
    </row>
    <row r="39" spans="1:58" s="4" customFormat="1" ht="12.75" customHeight="1" x14ac:dyDescent="0.2">
      <c r="A39" s="106"/>
      <c r="B39" s="106"/>
      <c r="C39" s="106"/>
      <c r="D39" s="35"/>
      <c r="E39" s="35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AD39" s="5"/>
      <c r="AG39" s="5"/>
      <c r="AH39" s="5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5"/>
      <c r="AW39" s="5"/>
    </row>
    <row r="40" spans="1:58" s="4" customFormat="1" ht="12.75" customHeight="1" thickBot="1" x14ac:dyDescent="0.25">
      <c r="A40" s="106"/>
      <c r="B40" s="106"/>
      <c r="C40" s="106"/>
      <c r="D40" s="35"/>
      <c r="E40" s="35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AD40" s="5"/>
      <c r="AG40" s="5"/>
      <c r="AH40" s="5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5"/>
      <c r="AW40" s="5"/>
    </row>
    <row r="41" spans="1:58" s="4" customFormat="1" ht="16.5" customHeight="1" x14ac:dyDescent="0.2">
      <c r="A41" s="35"/>
      <c r="B41" s="35"/>
      <c r="C41" s="35"/>
      <c r="D41" s="231" t="s">
        <v>39</v>
      </c>
      <c r="E41" s="232"/>
      <c r="F41" s="231" t="s">
        <v>47</v>
      </c>
      <c r="G41" s="232"/>
      <c r="H41" s="273" t="s">
        <v>43</v>
      </c>
      <c r="I41" s="269" t="s">
        <v>44</v>
      </c>
      <c r="J41" s="270"/>
      <c r="K41" s="269" t="s">
        <v>45</v>
      </c>
      <c r="L41" s="270"/>
      <c r="M41" s="269" t="s">
        <v>46</v>
      </c>
      <c r="N41" s="270"/>
      <c r="R41" s="47"/>
      <c r="S41" s="47"/>
      <c r="AD41" s="5"/>
      <c r="AG41" s="5"/>
      <c r="AH41" s="5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5"/>
      <c r="AW41" s="5"/>
    </row>
    <row r="42" spans="1:58" s="4" customFormat="1" ht="32.25" customHeight="1" thickBot="1" x14ac:dyDescent="0.25">
      <c r="A42" s="35"/>
      <c r="B42" s="35"/>
      <c r="C42" s="35"/>
      <c r="D42" s="233"/>
      <c r="E42" s="234"/>
      <c r="F42" s="233"/>
      <c r="G42" s="234"/>
      <c r="H42" s="274"/>
      <c r="I42" s="271" t="s">
        <v>7</v>
      </c>
      <c r="J42" s="272"/>
      <c r="K42" s="271" t="s">
        <v>8</v>
      </c>
      <c r="L42" s="272"/>
      <c r="M42" s="271" t="s">
        <v>9</v>
      </c>
      <c r="N42" s="272"/>
      <c r="R42" s="47"/>
      <c r="S42" s="47"/>
      <c r="Z42" s="107"/>
      <c r="AA42" s="107"/>
      <c r="AB42" s="107"/>
      <c r="AC42" s="107"/>
      <c r="AD42" s="19"/>
      <c r="AG42" s="19"/>
      <c r="AH42" s="19"/>
      <c r="AI42" s="9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8"/>
      <c r="AY42" s="8"/>
      <c r="AZ42" s="8"/>
      <c r="BA42" s="8"/>
      <c r="BB42" s="8"/>
    </row>
    <row r="43" spans="1:58" x14ac:dyDescent="0.2">
      <c r="D43" s="229" t="s">
        <v>40</v>
      </c>
      <c r="E43" s="230"/>
      <c r="F43" s="235">
        <f>J21</f>
        <v>0</v>
      </c>
      <c r="G43" s="236"/>
      <c r="H43" s="122">
        <f>AK21</f>
        <v>0</v>
      </c>
      <c r="I43" s="222">
        <f t="shared" ref="I43:I66" si="42">F43-H43</f>
        <v>0</v>
      </c>
      <c r="J43" s="223"/>
      <c r="K43" s="226" t="s">
        <v>10</v>
      </c>
      <c r="L43" s="226"/>
      <c r="M43" s="226">
        <v>610</v>
      </c>
      <c r="N43" s="226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AE43" s="4"/>
      <c r="AF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BD43" s="4"/>
      <c r="BE43" s="4"/>
      <c r="BF43" s="4"/>
    </row>
    <row r="44" spans="1:58" ht="30" customHeight="1" x14ac:dyDescent="0.2">
      <c r="D44" s="227" t="s">
        <v>41</v>
      </c>
      <c r="E44" s="228"/>
      <c r="F44" s="237">
        <f>K21</f>
        <v>0</v>
      </c>
      <c r="G44" s="238"/>
      <c r="H44" s="121">
        <f>AL21</f>
        <v>0</v>
      </c>
      <c r="I44" s="224">
        <f t="shared" si="42"/>
        <v>0</v>
      </c>
      <c r="J44" s="225"/>
      <c r="K44" s="221" t="s">
        <v>10</v>
      </c>
      <c r="L44" s="221"/>
      <c r="M44" s="221">
        <v>611</v>
      </c>
      <c r="N44" s="22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AE44" s="4"/>
      <c r="AF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BD44" s="4"/>
      <c r="BE44" s="4"/>
      <c r="BF44" s="4"/>
    </row>
    <row r="45" spans="1:58" x14ac:dyDescent="0.2">
      <c r="D45" s="227" t="s">
        <v>20</v>
      </c>
      <c r="E45" s="228"/>
      <c r="F45" s="237">
        <f>L21</f>
        <v>0</v>
      </c>
      <c r="G45" s="238"/>
      <c r="H45" s="121">
        <f>AM21</f>
        <v>0</v>
      </c>
      <c r="I45" s="224">
        <f t="shared" si="42"/>
        <v>0</v>
      </c>
      <c r="J45" s="225"/>
      <c r="K45" s="221" t="s">
        <v>10</v>
      </c>
      <c r="L45" s="221"/>
      <c r="M45" s="221">
        <v>612001</v>
      </c>
      <c r="N45" s="22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AE45" s="4"/>
      <c r="AF45" s="4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BD45" s="4"/>
      <c r="BE45" s="4"/>
      <c r="BF45" s="4"/>
    </row>
    <row r="46" spans="1:58" x14ac:dyDescent="0.2">
      <c r="D46" s="227" t="s">
        <v>19</v>
      </c>
      <c r="E46" s="228"/>
      <c r="F46" s="237">
        <f>M21</f>
        <v>0</v>
      </c>
      <c r="G46" s="238"/>
      <c r="H46" s="121">
        <f>AN21</f>
        <v>0</v>
      </c>
      <c r="I46" s="224">
        <f t="shared" si="42"/>
        <v>0</v>
      </c>
      <c r="J46" s="225"/>
      <c r="K46" s="221" t="s">
        <v>10</v>
      </c>
      <c r="L46" s="221"/>
      <c r="M46" s="221">
        <v>612002</v>
      </c>
      <c r="N46" s="22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AE46" s="4"/>
      <c r="AF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BD46" s="4"/>
      <c r="BE46" s="4"/>
      <c r="BF46" s="4"/>
    </row>
    <row r="47" spans="1:58" ht="30" customHeight="1" x14ac:dyDescent="0.2">
      <c r="D47" s="227" t="s">
        <v>42</v>
      </c>
      <c r="E47" s="228"/>
      <c r="F47" s="237">
        <f>N21</f>
        <v>0</v>
      </c>
      <c r="G47" s="238"/>
      <c r="H47" s="121">
        <f>AO21</f>
        <v>0</v>
      </c>
      <c r="I47" s="224">
        <f t="shared" si="42"/>
        <v>0</v>
      </c>
      <c r="J47" s="225"/>
      <c r="K47" s="221" t="s">
        <v>10</v>
      </c>
      <c r="L47" s="221"/>
      <c r="M47" s="221">
        <v>613</v>
      </c>
      <c r="N47" s="22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AE47" s="4"/>
      <c r="AF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BD47" s="4"/>
      <c r="BE47" s="4"/>
      <c r="BF47" s="4"/>
    </row>
    <row r="48" spans="1:58" x14ac:dyDescent="0.2">
      <c r="D48" s="227" t="s">
        <v>18</v>
      </c>
      <c r="E48" s="228"/>
      <c r="F48" s="237">
        <f>O21</f>
        <v>0</v>
      </c>
      <c r="G48" s="238"/>
      <c r="H48" s="121">
        <f>AP21</f>
        <v>0</v>
      </c>
      <c r="I48" s="224">
        <f>F48-H48</f>
        <v>0</v>
      </c>
      <c r="J48" s="225"/>
      <c r="K48" s="221" t="s">
        <v>10</v>
      </c>
      <c r="L48" s="221"/>
      <c r="M48" s="221">
        <v>614</v>
      </c>
      <c r="N48" s="22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AE48" s="4"/>
      <c r="AF48" s="4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BD48" s="6"/>
      <c r="BE48" s="6"/>
      <c r="BF48" s="6"/>
    </row>
    <row r="49" spans="4:58" x14ac:dyDescent="0.2">
      <c r="D49" s="227" t="s">
        <v>32</v>
      </c>
      <c r="E49" s="228"/>
      <c r="F49" s="237">
        <f>P21</f>
        <v>0</v>
      </c>
      <c r="G49" s="238"/>
      <c r="H49" s="121">
        <v>0</v>
      </c>
      <c r="I49" s="224">
        <f t="shared" si="42"/>
        <v>0</v>
      </c>
      <c r="J49" s="225"/>
      <c r="K49" s="221" t="s">
        <v>10</v>
      </c>
      <c r="L49" s="221"/>
      <c r="M49" s="221"/>
      <c r="N49" s="22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AE49" s="4"/>
      <c r="AF49" s="4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BD49" s="6"/>
      <c r="BE49" s="6"/>
      <c r="BF49" s="6"/>
    </row>
    <row r="50" spans="4:58" x14ac:dyDescent="0.2">
      <c r="D50" s="227" t="s">
        <v>31</v>
      </c>
      <c r="E50" s="228"/>
      <c r="F50" s="237">
        <f>Q21</f>
        <v>0</v>
      </c>
      <c r="G50" s="238"/>
      <c r="H50" s="121">
        <f>AP21</f>
        <v>0</v>
      </c>
      <c r="I50" s="224">
        <f t="shared" si="42"/>
        <v>0</v>
      </c>
      <c r="J50" s="225"/>
      <c r="K50" s="221" t="s">
        <v>10</v>
      </c>
      <c r="L50" s="221"/>
      <c r="M50" s="221"/>
      <c r="N50" s="221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AE50" s="4"/>
      <c r="AF50" s="4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BD50" s="6"/>
      <c r="BE50" s="6"/>
      <c r="BF50" s="6"/>
    </row>
    <row r="51" spans="4:58" x14ac:dyDescent="0.2">
      <c r="D51" s="227" t="s">
        <v>21</v>
      </c>
      <c r="E51" s="228"/>
      <c r="F51" s="237">
        <f>R21</f>
        <v>0</v>
      </c>
      <c r="G51" s="238"/>
      <c r="H51" s="121">
        <f>AQ21</f>
        <v>0</v>
      </c>
      <c r="I51" s="224">
        <f t="shared" si="42"/>
        <v>0</v>
      </c>
      <c r="J51" s="225"/>
      <c r="K51" s="221" t="s">
        <v>10</v>
      </c>
      <c r="L51" s="221"/>
      <c r="M51" s="221">
        <v>615</v>
      </c>
      <c r="N51" s="221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AE51" s="4"/>
      <c r="AF51" s="4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BD51" s="6"/>
      <c r="BE51" s="6"/>
      <c r="BF51" s="6"/>
    </row>
    <row r="52" spans="4:58" ht="15.75" thickBot="1" x14ac:dyDescent="0.25">
      <c r="D52" s="285" t="s">
        <v>30</v>
      </c>
      <c r="E52" s="286"/>
      <c r="F52" s="290">
        <f>S21+T21</f>
        <v>0</v>
      </c>
      <c r="G52" s="291"/>
      <c r="H52" s="120">
        <f>AR21+AS21</f>
        <v>0</v>
      </c>
      <c r="I52" s="292">
        <f t="shared" si="42"/>
        <v>0</v>
      </c>
      <c r="J52" s="293"/>
      <c r="K52" s="240" t="s">
        <v>10</v>
      </c>
      <c r="L52" s="240"/>
      <c r="M52" s="240">
        <v>616</v>
      </c>
      <c r="N52" s="240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AE52" s="4"/>
      <c r="AF52" s="4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BD52" s="6"/>
      <c r="BE52" s="6"/>
      <c r="BF52" s="6"/>
    </row>
    <row r="53" spans="4:58" x14ac:dyDescent="0.2">
      <c r="D53" s="283" t="s">
        <v>29</v>
      </c>
      <c r="E53" s="284"/>
      <c r="F53" s="235">
        <f>U21</f>
        <v>0</v>
      </c>
      <c r="G53" s="236"/>
      <c r="H53" s="122">
        <f>AT21</f>
        <v>0</v>
      </c>
      <c r="I53" s="222">
        <f t="shared" si="42"/>
        <v>0</v>
      </c>
      <c r="J53" s="223"/>
      <c r="K53" s="226" t="s">
        <v>10</v>
      </c>
      <c r="L53" s="226"/>
      <c r="M53" s="226">
        <v>620</v>
      </c>
      <c r="N53" s="226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AE53" s="4"/>
      <c r="AF53" s="4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BD53" s="6"/>
      <c r="BE53" s="6"/>
      <c r="BF53" s="6"/>
    </row>
    <row r="54" spans="4:58" x14ac:dyDescent="0.2">
      <c r="D54" s="279" t="s">
        <v>36</v>
      </c>
      <c r="E54" s="280"/>
      <c r="F54" s="237">
        <f>V21</f>
        <v>0</v>
      </c>
      <c r="G54" s="238"/>
      <c r="H54" s="121">
        <f>AU21</f>
        <v>0</v>
      </c>
      <c r="I54" s="224">
        <f t="shared" si="42"/>
        <v>0</v>
      </c>
      <c r="J54" s="225"/>
      <c r="K54" s="221" t="s">
        <v>10</v>
      </c>
      <c r="L54" s="221"/>
      <c r="M54" s="221">
        <v>621</v>
      </c>
      <c r="N54" s="221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AE54" s="4"/>
      <c r="AF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BD54" s="6"/>
      <c r="BE54" s="6"/>
      <c r="BF54" s="6"/>
    </row>
    <row r="55" spans="4:58" x14ac:dyDescent="0.2">
      <c r="D55" s="279" t="s">
        <v>28</v>
      </c>
      <c r="E55" s="280"/>
      <c r="F55" s="237">
        <f>W21</f>
        <v>0</v>
      </c>
      <c r="G55" s="238"/>
      <c r="H55" s="121">
        <f>AV21</f>
        <v>0</v>
      </c>
      <c r="I55" s="224">
        <f t="shared" si="42"/>
        <v>0</v>
      </c>
      <c r="J55" s="225"/>
      <c r="K55" s="221" t="s">
        <v>10</v>
      </c>
      <c r="L55" s="221"/>
      <c r="M55" s="221">
        <v>623</v>
      </c>
      <c r="N55" s="221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AE55" s="4"/>
      <c r="AF55" s="4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BD55" s="6"/>
      <c r="BE55" s="6"/>
      <c r="BF55" s="6"/>
    </row>
    <row r="56" spans="4:58" x14ac:dyDescent="0.2">
      <c r="D56" s="279" t="s">
        <v>35</v>
      </c>
      <c r="E56" s="280"/>
      <c r="F56" s="237">
        <f>X21</f>
        <v>0</v>
      </c>
      <c r="G56" s="238"/>
      <c r="H56" s="121">
        <f>AW21</f>
        <v>0</v>
      </c>
      <c r="I56" s="224">
        <f t="shared" si="42"/>
        <v>0</v>
      </c>
      <c r="J56" s="225"/>
      <c r="K56" s="221" t="s">
        <v>10</v>
      </c>
      <c r="L56" s="221"/>
      <c r="M56" s="221">
        <v>625</v>
      </c>
      <c r="N56" s="221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AE56" s="4"/>
      <c r="AF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BD56" s="6"/>
      <c r="BE56" s="6"/>
      <c r="BF56" s="6"/>
    </row>
    <row r="57" spans="4:58" x14ac:dyDescent="0.2">
      <c r="D57" s="279" t="s">
        <v>27</v>
      </c>
      <c r="E57" s="280"/>
      <c r="F57" s="237">
        <f>Y21</f>
        <v>0</v>
      </c>
      <c r="G57" s="238"/>
      <c r="H57" s="121">
        <f>AX21</f>
        <v>0</v>
      </c>
      <c r="I57" s="224">
        <f t="shared" si="42"/>
        <v>0</v>
      </c>
      <c r="J57" s="225"/>
      <c r="K57" s="221" t="s">
        <v>10</v>
      </c>
      <c r="L57" s="221"/>
      <c r="M57" s="221">
        <v>625001</v>
      </c>
      <c r="N57" s="221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AE57" s="4"/>
      <c r="AF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BD57" s="6"/>
      <c r="BE57" s="6"/>
      <c r="BF57" s="6"/>
    </row>
    <row r="58" spans="4:58" x14ac:dyDescent="0.2">
      <c r="D58" s="279" t="s">
        <v>26</v>
      </c>
      <c r="E58" s="280"/>
      <c r="F58" s="237">
        <f>Z21</f>
        <v>0</v>
      </c>
      <c r="G58" s="238"/>
      <c r="H58" s="121">
        <f>AY21</f>
        <v>0</v>
      </c>
      <c r="I58" s="224">
        <f t="shared" si="42"/>
        <v>0</v>
      </c>
      <c r="J58" s="225"/>
      <c r="K58" s="221" t="s">
        <v>10</v>
      </c>
      <c r="L58" s="221"/>
      <c r="M58" s="221">
        <v>625002</v>
      </c>
      <c r="N58" s="221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AE58" s="4"/>
      <c r="AF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BD58" s="6"/>
      <c r="BE58" s="6"/>
      <c r="BF58" s="6"/>
    </row>
    <row r="59" spans="4:58" x14ac:dyDescent="0.2">
      <c r="D59" s="279" t="s">
        <v>25</v>
      </c>
      <c r="E59" s="280"/>
      <c r="F59" s="237">
        <f>AA21</f>
        <v>0</v>
      </c>
      <c r="G59" s="238"/>
      <c r="H59" s="121">
        <f>AZ21</f>
        <v>0</v>
      </c>
      <c r="I59" s="224">
        <f t="shared" si="42"/>
        <v>0</v>
      </c>
      <c r="J59" s="225"/>
      <c r="K59" s="221" t="s">
        <v>10</v>
      </c>
      <c r="L59" s="221"/>
      <c r="M59" s="221">
        <v>625003</v>
      </c>
      <c r="N59" s="221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AE59" s="4"/>
      <c r="AF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BD59" s="6"/>
      <c r="BE59" s="6"/>
      <c r="BF59" s="6"/>
    </row>
    <row r="60" spans="4:58" x14ac:dyDescent="0.2">
      <c r="D60" s="279" t="s">
        <v>24</v>
      </c>
      <c r="E60" s="280"/>
      <c r="F60" s="237">
        <f>AB21</f>
        <v>0</v>
      </c>
      <c r="G60" s="238"/>
      <c r="H60" s="121">
        <f>BA21</f>
        <v>0</v>
      </c>
      <c r="I60" s="224">
        <f t="shared" si="42"/>
        <v>0</v>
      </c>
      <c r="J60" s="225"/>
      <c r="K60" s="221" t="s">
        <v>10</v>
      </c>
      <c r="L60" s="221"/>
      <c r="M60" s="221">
        <v>625004</v>
      </c>
      <c r="N60" s="221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AE60" s="4"/>
      <c r="AF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BD60" s="6"/>
      <c r="BE60" s="6"/>
      <c r="BF60" s="6"/>
    </row>
    <row r="61" spans="4:58" x14ac:dyDescent="0.2">
      <c r="D61" s="279" t="s">
        <v>23</v>
      </c>
      <c r="E61" s="280"/>
      <c r="F61" s="237">
        <f>AC21</f>
        <v>0</v>
      </c>
      <c r="G61" s="238"/>
      <c r="H61" s="121">
        <f>BB21</f>
        <v>0</v>
      </c>
      <c r="I61" s="224">
        <f t="shared" si="42"/>
        <v>0</v>
      </c>
      <c r="J61" s="225"/>
      <c r="K61" s="221" t="s">
        <v>10</v>
      </c>
      <c r="L61" s="221"/>
      <c r="M61" s="221">
        <v>625005</v>
      </c>
      <c r="N61" s="221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AE61" s="4"/>
      <c r="AF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BD61" s="6"/>
      <c r="BE61" s="6"/>
      <c r="BF61" s="6"/>
    </row>
    <row r="62" spans="4:58" ht="15.75" thickBot="1" x14ac:dyDescent="0.25">
      <c r="D62" s="277" t="s">
        <v>34</v>
      </c>
      <c r="E62" s="278"/>
      <c r="F62" s="295">
        <f>AD21</f>
        <v>0</v>
      </c>
      <c r="G62" s="296"/>
      <c r="H62" s="108">
        <f>BC21</f>
        <v>0</v>
      </c>
      <c r="I62" s="297">
        <f t="shared" si="42"/>
        <v>0</v>
      </c>
      <c r="J62" s="298"/>
      <c r="K62" s="287" t="s">
        <v>10</v>
      </c>
      <c r="L62" s="287"/>
      <c r="M62" s="287">
        <v>625007</v>
      </c>
      <c r="N62" s="28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AE62" s="4"/>
      <c r="AF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BD62" s="6"/>
      <c r="BE62" s="6"/>
      <c r="BF62" s="6"/>
    </row>
    <row r="63" spans="4:58" ht="15.75" thickBot="1" x14ac:dyDescent="0.25">
      <c r="D63" s="281" t="s">
        <v>63</v>
      </c>
      <c r="E63" s="282"/>
      <c r="F63" s="216">
        <f>AE21</f>
        <v>0</v>
      </c>
      <c r="G63" s="289"/>
      <c r="H63" s="109">
        <f>BD21</f>
        <v>0</v>
      </c>
      <c r="I63" s="218">
        <f t="shared" si="42"/>
        <v>0</v>
      </c>
      <c r="J63" s="219"/>
      <c r="K63" s="294" t="s">
        <v>10</v>
      </c>
      <c r="L63" s="294"/>
      <c r="M63" s="294" t="s">
        <v>64</v>
      </c>
      <c r="N63" s="294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AE63" s="4"/>
      <c r="AF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BD63" s="6"/>
      <c r="BE63" s="6"/>
      <c r="BF63" s="6"/>
    </row>
    <row r="64" spans="4:58" ht="15.75" thickBot="1" x14ac:dyDescent="0.25">
      <c r="D64" s="165" t="s">
        <v>68</v>
      </c>
      <c r="E64" s="166"/>
      <c r="F64" s="216">
        <f>AF21</f>
        <v>0</v>
      </c>
      <c r="G64" s="217"/>
      <c r="H64" s="164">
        <f>BE21</f>
        <v>0</v>
      </c>
      <c r="I64" s="218">
        <f t="shared" ref="I64" si="43">F64-H64</f>
        <v>0</v>
      </c>
      <c r="J64" s="219"/>
      <c r="K64" s="220" t="s">
        <v>10</v>
      </c>
      <c r="L64" s="217"/>
      <c r="M64" s="220" t="s">
        <v>72</v>
      </c>
      <c r="N64" s="21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AE64" s="4"/>
      <c r="AF64" s="4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BD64" s="6"/>
      <c r="BE64" s="6"/>
      <c r="BF64" s="6"/>
    </row>
    <row r="65" spans="4:58" ht="15.75" thickBot="1" x14ac:dyDescent="0.25">
      <c r="D65" s="143" t="s">
        <v>67</v>
      </c>
      <c r="E65" s="144"/>
      <c r="F65" s="216">
        <f>AH21</f>
        <v>0</v>
      </c>
      <c r="G65" s="217"/>
      <c r="H65" s="142">
        <f>BF21</f>
        <v>0</v>
      </c>
      <c r="I65" s="218">
        <f t="shared" ref="I65" si="44">F65-H65</f>
        <v>0</v>
      </c>
      <c r="J65" s="219"/>
      <c r="K65" s="220" t="s">
        <v>10</v>
      </c>
      <c r="L65" s="217"/>
      <c r="M65" s="220" t="s">
        <v>75</v>
      </c>
      <c r="N65" s="21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AE65" s="4"/>
      <c r="AF65" s="4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BD65" s="6"/>
      <c r="BE65" s="6"/>
      <c r="BF65" s="6"/>
    </row>
    <row r="66" spans="4:58" ht="15.75" thickBot="1" x14ac:dyDescent="0.25">
      <c r="D66" s="275" t="s">
        <v>71</v>
      </c>
      <c r="E66" s="276"/>
      <c r="F66" s="216">
        <f>AG21</f>
        <v>0</v>
      </c>
      <c r="G66" s="288"/>
      <c r="H66" s="117">
        <f>BG21</f>
        <v>0</v>
      </c>
      <c r="I66" s="218">
        <f t="shared" si="42"/>
        <v>0</v>
      </c>
      <c r="J66" s="219"/>
      <c r="K66" s="294" t="s">
        <v>10</v>
      </c>
      <c r="L66" s="294"/>
      <c r="M66" s="294" t="s">
        <v>16</v>
      </c>
      <c r="N66" s="294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AE66" s="4"/>
      <c r="AF66" s="4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BD66" s="6"/>
      <c r="BE66" s="6"/>
      <c r="BF66" s="6"/>
    </row>
    <row r="67" spans="4:58" x14ac:dyDescent="0.2">
      <c r="D67" s="150"/>
      <c r="E67" s="150"/>
      <c r="F67" s="151"/>
      <c r="G67" s="151"/>
      <c r="H67" s="152"/>
      <c r="I67" s="152"/>
      <c r="J67" s="152"/>
      <c r="K67" s="153"/>
      <c r="L67" s="153"/>
      <c r="M67" s="153"/>
      <c r="N67" s="153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AE67" s="4"/>
      <c r="AF67" s="4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BD67" s="6"/>
      <c r="BE67" s="6"/>
      <c r="BF67" s="6"/>
    </row>
    <row r="68" spans="4:58" x14ac:dyDescent="0.2">
      <c r="F68" s="6"/>
      <c r="G68" s="6"/>
      <c r="H68" s="6"/>
      <c r="I68" s="6"/>
      <c r="J68" s="6"/>
      <c r="K68" s="6"/>
      <c r="L68" s="6"/>
      <c r="M68" s="6"/>
      <c r="N68" s="6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AE68" s="4"/>
      <c r="AF68" s="4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BD68" s="6"/>
      <c r="BE68" s="6"/>
      <c r="BF68" s="6"/>
    </row>
    <row r="69" spans="4:58" x14ac:dyDescent="0.2"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BD69" s="6"/>
      <c r="BE69" s="6"/>
      <c r="BF69" s="6"/>
    </row>
    <row r="70" spans="4:58" x14ac:dyDescent="0.2"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BD70" s="6"/>
      <c r="BE70" s="6"/>
      <c r="BF70" s="6"/>
    </row>
    <row r="71" spans="4:58" x14ac:dyDescent="0.2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BD71" s="6"/>
      <c r="BE71" s="6"/>
      <c r="BF71" s="6"/>
    </row>
    <row r="72" spans="4:58" x14ac:dyDescent="0.2"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BD72" s="6"/>
      <c r="BE72" s="6"/>
      <c r="BF72" s="6"/>
    </row>
    <row r="73" spans="4:58" x14ac:dyDescent="0.2"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BD73" s="6"/>
      <c r="BE73" s="6"/>
      <c r="BF73" s="6"/>
    </row>
    <row r="74" spans="4:58" x14ac:dyDescent="0.2"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BD74" s="6"/>
      <c r="BE74" s="6"/>
      <c r="BF74" s="6"/>
    </row>
    <row r="75" spans="4:58" x14ac:dyDescent="0.2"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BD75" s="6"/>
      <c r="BE75" s="6"/>
      <c r="BF75" s="6"/>
    </row>
    <row r="76" spans="4:58" x14ac:dyDescent="0.2"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BD76" s="6"/>
      <c r="BE76" s="6"/>
      <c r="BF76" s="6"/>
    </row>
    <row r="77" spans="4:58" x14ac:dyDescent="0.2"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BD77" s="6"/>
      <c r="BE77" s="6"/>
      <c r="BF77" s="6"/>
    </row>
    <row r="78" spans="4:58" x14ac:dyDescent="0.2"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BD78" s="6"/>
      <c r="BE78" s="6"/>
      <c r="BF78" s="6"/>
    </row>
    <row r="79" spans="4:58" x14ac:dyDescent="0.2"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BD79" s="6"/>
      <c r="BE79" s="6"/>
      <c r="BF79" s="6"/>
    </row>
    <row r="80" spans="4:58" x14ac:dyDescent="0.2"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BD80" s="6"/>
      <c r="BE80" s="6"/>
      <c r="BF80" s="6"/>
    </row>
    <row r="81" spans="6:58" x14ac:dyDescent="0.2"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BD81" s="6"/>
      <c r="BE81" s="6"/>
      <c r="BF81" s="6"/>
    </row>
    <row r="82" spans="6:58" x14ac:dyDescent="0.2"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BD82" s="6"/>
      <c r="BE82" s="6"/>
      <c r="BF82" s="6"/>
    </row>
    <row r="83" spans="6:58" x14ac:dyDescent="0.2"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BD83" s="6"/>
      <c r="BE83" s="6"/>
      <c r="BF83" s="6"/>
    </row>
    <row r="84" spans="6:58" x14ac:dyDescent="0.2"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BD84" s="6"/>
      <c r="BE84" s="6"/>
      <c r="BF84" s="6"/>
    </row>
    <row r="85" spans="6:58" x14ac:dyDescent="0.2"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BD85" s="6"/>
      <c r="BE85" s="6"/>
      <c r="BF85" s="6"/>
    </row>
    <row r="86" spans="6:58" x14ac:dyDescent="0.2"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BD86" s="6"/>
      <c r="BE86" s="6"/>
      <c r="BF86" s="6"/>
    </row>
    <row r="87" spans="6:58" x14ac:dyDescent="0.2"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BD87" s="6"/>
      <c r="BE87" s="6"/>
      <c r="BF87" s="6"/>
    </row>
    <row r="88" spans="6:58" x14ac:dyDescent="0.2"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BD88" s="6"/>
      <c r="BE88" s="6"/>
      <c r="BF88" s="6"/>
    </row>
    <row r="89" spans="6:58" x14ac:dyDescent="0.2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BD89" s="6"/>
      <c r="BE89" s="6"/>
      <c r="BF89" s="6"/>
    </row>
    <row r="90" spans="6:58" x14ac:dyDescent="0.2"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BD90" s="6"/>
      <c r="BE90" s="6"/>
      <c r="BF90" s="6"/>
    </row>
    <row r="91" spans="6:58" x14ac:dyDescent="0.2"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BD91" s="6"/>
      <c r="BE91" s="6"/>
      <c r="BF91" s="6"/>
    </row>
    <row r="92" spans="6:58" x14ac:dyDescent="0.2"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BD92" s="6"/>
      <c r="BE92" s="6"/>
      <c r="BF92" s="6"/>
    </row>
    <row r="93" spans="6:58" x14ac:dyDescent="0.2"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BD93" s="6"/>
      <c r="BE93" s="6"/>
      <c r="BF93" s="6"/>
    </row>
    <row r="94" spans="6:58" x14ac:dyDescent="0.2"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BD94" s="6"/>
      <c r="BE94" s="6"/>
      <c r="BF94" s="6"/>
    </row>
    <row r="95" spans="6:58" x14ac:dyDescent="0.2"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BD95" s="6"/>
      <c r="BE95" s="6"/>
      <c r="BF95" s="6"/>
    </row>
    <row r="96" spans="6:58" x14ac:dyDescent="0.2"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BD96" s="6"/>
      <c r="BE96" s="6"/>
      <c r="BF96" s="6"/>
    </row>
    <row r="97" spans="6:58" x14ac:dyDescent="0.2"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BD97" s="6"/>
      <c r="BE97" s="6"/>
      <c r="BF97" s="6"/>
    </row>
    <row r="98" spans="6:58" x14ac:dyDescent="0.2"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BD98" s="6"/>
      <c r="BE98" s="6"/>
      <c r="BF98" s="6"/>
    </row>
    <row r="99" spans="6:58" x14ac:dyDescent="0.2"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BD99" s="6"/>
      <c r="BE99" s="6"/>
      <c r="BF99" s="6"/>
    </row>
    <row r="100" spans="6:58" x14ac:dyDescent="0.2"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BD100" s="6"/>
      <c r="BE100" s="6"/>
      <c r="BF100" s="6"/>
    </row>
    <row r="101" spans="6:58" x14ac:dyDescent="0.2"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BD101" s="6"/>
      <c r="BE101" s="6"/>
      <c r="BF101" s="6"/>
    </row>
    <row r="102" spans="6:58" x14ac:dyDescent="0.2"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BD102" s="6"/>
      <c r="BE102" s="6"/>
      <c r="BF102" s="6"/>
    </row>
    <row r="103" spans="6:58" x14ac:dyDescent="0.2"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BD103" s="6"/>
      <c r="BE103" s="6"/>
      <c r="BF103" s="6"/>
    </row>
    <row r="104" spans="6:58" x14ac:dyDescent="0.2"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BD104" s="6"/>
      <c r="BE104" s="6"/>
      <c r="BF104" s="6"/>
    </row>
    <row r="105" spans="6:58" x14ac:dyDescent="0.2"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BD105" s="6"/>
      <c r="BE105" s="6"/>
      <c r="BF105" s="6"/>
    </row>
    <row r="106" spans="6:58" x14ac:dyDescent="0.2"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BD106" s="6"/>
      <c r="BE106" s="6"/>
      <c r="BF106" s="6"/>
    </row>
    <row r="107" spans="6:58" x14ac:dyDescent="0.2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BD107" s="6"/>
      <c r="BE107" s="6"/>
      <c r="BF107" s="6"/>
    </row>
    <row r="108" spans="6:58" x14ac:dyDescent="0.2"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BD108" s="6"/>
      <c r="BE108" s="6"/>
      <c r="BF108" s="6"/>
    </row>
    <row r="109" spans="6:58" x14ac:dyDescent="0.2"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BD109" s="6"/>
      <c r="BE109" s="6"/>
      <c r="BF109" s="6"/>
    </row>
    <row r="110" spans="6:58" x14ac:dyDescent="0.2"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BD110" s="6"/>
      <c r="BE110" s="6"/>
      <c r="BF110" s="6"/>
    </row>
    <row r="111" spans="6:58" x14ac:dyDescent="0.2"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BD111" s="6"/>
      <c r="BE111" s="6"/>
      <c r="BF111" s="6"/>
    </row>
    <row r="112" spans="6:58" x14ac:dyDescent="0.2"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BD112" s="6"/>
      <c r="BE112" s="6"/>
      <c r="BF112" s="6"/>
    </row>
    <row r="113" spans="6:58" x14ac:dyDescent="0.2"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BD113" s="6"/>
      <c r="BE113" s="6"/>
      <c r="BF113" s="6"/>
    </row>
    <row r="114" spans="6:58" x14ac:dyDescent="0.2"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BD114" s="6"/>
      <c r="BE114" s="6"/>
      <c r="BF114" s="6"/>
    </row>
    <row r="115" spans="6:58" x14ac:dyDescent="0.2"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BD115" s="6"/>
      <c r="BE115" s="6"/>
      <c r="BF115" s="6"/>
    </row>
    <row r="116" spans="6:58" x14ac:dyDescent="0.2"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BD116" s="6"/>
      <c r="BE116" s="6"/>
      <c r="BF116" s="6"/>
    </row>
    <row r="117" spans="6:58" x14ac:dyDescent="0.2"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BD117" s="6"/>
      <c r="BE117" s="6"/>
      <c r="BF117" s="6"/>
    </row>
    <row r="118" spans="6:58" x14ac:dyDescent="0.2"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BD118" s="6"/>
      <c r="BE118" s="6"/>
      <c r="BF118" s="6"/>
    </row>
    <row r="119" spans="6:58" x14ac:dyDescent="0.2"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BD119" s="6"/>
      <c r="BE119" s="6"/>
      <c r="BF119" s="6"/>
    </row>
    <row r="120" spans="6:58" x14ac:dyDescent="0.2"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BD120" s="6"/>
      <c r="BE120" s="6"/>
      <c r="BF120" s="6"/>
    </row>
    <row r="121" spans="6:58" x14ac:dyDescent="0.2"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BD121" s="6"/>
      <c r="BE121" s="6"/>
      <c r="BF121" s="6"/>
    </row>
    <row r="122" spans="6:58" x14ac:dyDescent="0.2"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BD122" s="6"/>
      <c r="BE122" s="6"/>
      <c r="BF122" s="6"/>
    </row>
    <row r="123" spans="6:58" x14ac:dyDescent="0.2"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BD123" s="6"/>
      <c r="BE123" s="6"/>
      <c r="BF123" s="6"/>
    </row>
    <row r="124" spans="6:58" x14ac:dyDescent="0.2"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BD124" s="6"/>
      <c r="BE124" s="6"/>
      <c r="BF124" s="6"/>
    </row>
    <row r="125" spans="6:58" x14ac:dyDescent="0.2"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BD125" s="6"/>
      <c r="BE125" s="6"/>
      <c r="BF125" s="6"/>
    </row>
    <row r="126" spans="6:58" x14ac:dyDescent="0.2"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BD126" s="6"/>
      <c r="BE126" s="6"/>
      <c r="BF126" s="6"/>
    </row>
    <row r="127" spans="6:58" x14ac:dyDescent="0.2"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BD127" s="6"/>
      <c r="BE127" s="6"/>
      <c r="BF127" s="6"/>
    </row>
    <row r="128" spans="6:58" x14ac:dyDescent="0.2"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BD128" s="6"/>
      <c r="BE128" s="6"/>
      <c r="BF128" s="6"/>
    </row>
    <row r="129" spans="6:58" x14ac:dyDescent="0.2"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BD129" s="6"/>
      <c r="BE129" s="6"/>
      <c r="BF129" s="6"/>
    </row>
    <row r="130" spans="6:58" x14ac:dyDescent="0.2"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BD130" s="6"/>
      <c r="BE130" s="6"/>
      <c r="BF130" s="6"/>
    </row>
    <row r="131" spans="6:58" x14ac:dyDescent="0.2"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BD131" s="6"/>
      <c r="BE131" s="6"/>
      <c r="BF131" s="6"/>
    </row>
    <row r="132" spans="6:58" x14ac:dyDescent="0.2"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BD132" s="6"/>
      <c r="BE132" s="6"/>
      <c r="BF132" s="6"/>
    </row>
    <row r="133" spans="6:58" x14ac:dyDescent="0.2"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BD133" s="6"/>
      <c r="BE133" s="6"/>
      <c r="BF133" s="6"/>
    </row>
    <row r="134" spans="6:58" x14ac:dyDescent="0.2"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BD134" s="6"/>
      <c r="BE134" s="6"/>
      <c r="BF134" s="6"/>
    </row>
    <row r="135" spans="6:58" x14ac:dyDescent="0.2"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BD135" s="6"/>
      <c r="BE135" s="6"/>
      <c r="BF135" s="6"/>
    </row>
    <row r="136" spans="6:58" x14ac:dyDescent="0.2"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BD136" s="6"/>
      <c r="BE136" s="6"/>
      <c r="BF136" s="6"/>
    </row>
    <row r="137" spans="6:58" x14ac:dyDescent="0.2"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BD137" s="6"/>
      <c r="BE137" s="6"/>
      <c r="BF137" s="6"/>
    </row>
    <row r="138" spans="6:58" x14ac:dyDescent="0.2"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BD138" s="6"/>
      <c r="BE138" s="6"/>
      <c r="BF138" s="6"/>
    </row>
    <row r="139" spans="6:58" x14ac:dyDescent="0.2"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BD139" s="6"/>
      <c r="BE139" s="6"/>
      <c r="BF139" s="6"/>
    </row>
    <row r="140" spans="6:58" x14ac:dyDescent="0.2"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BD140" s="6"/>
      <c r="BE140" s="6"/>
      <c r="BF140" s="6"/>
    </row>
    <row r="141" spans="6:58" x14ac:dyDescent="0.2"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BD141" s="6"/>
      <c r="BE141" s="6"/>
      <c r="BF141" s="6"/>
    </row>
    <row r="142" spans="6:58" x14ac:dyDescent="0.2"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BD142" s="6"/>
      <c r="BE142" s="6"/>
      <c r="BF142" s="6"/>
    </row>
    <row r="143" spans="6:58" x14ac:dyDescent="0.2"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BD143" s="6"/>
      <c r="BE143" s="6"/>
      <c r="BF143" s="6"/>
    </row>
    <row r="144" spans="6:58" x14ac:dyDescent="0.2"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BD144" s="6"/>
      <c r="BE144" s="6"/>
      <c r="BF144" s="6"/>
    </row>
    <row r="145" spans="6:58" x14ac:dyDescent="0.2"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BD145" s="6"/>
      <c r="BE145" s="6"/>
      <c r="BF145" s="6"/>
    </row>
    <row r="146" spans="6:58" x14ac:dyDescent="0.2"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BD146" s="6"/>
      <c r="BE146" s="6"/>
      <c r="BF146" s="6"/>
    </row>
    <row r="147" spans="6:58" x14ac:dyDescent="0.2"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BD147" s="6"/>
      <c r="BE147" s="6"/>
      <c r="BF147" s="6"/>
    </row>
    <row r="148" spans="6:58" x14ac:dyDescent="0.2"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BD148" s="6"/>
      <c r="BE148" s="6"/>
      <c r="BF148" s="6"/>
    </row>
    <row r="149" spans="6:58" x14ac:dyDescent="0.2"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BD149" s="6"/>
      <c r="BE149" s="6"/>
      <c r="BF149" s="6"/>
    </row>
    <row r="150" spans="6:58" x14ac:dyDescent="0.2"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BD150" s="6"/>
      <c r="BE150" s="6"/>
      <c r="BF150" s="6"/>
    </row>
    <row r="151" spans="6:58" x14ac:dyDescent="0.2"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BD151" s="6"/>
      <c r="BE151" s="6"/>
      <c r="BF151" s="6"/>
    </row>
    <row r="152" spans="6:58" x14ac:dyDescent="0.2"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BD152" s="6"/>
      <c r="BE152" s="6"/>
      <c r="BF152" s="6"/>
    </row>
    <row r="153" spans="6:58" x14ac:dyDescent="0.2"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BD153" s="6"/>
      <c r="BE153" s="6"/>
      <c r="BF153" s="6"/>
    </row>
    <row r="154" spans="6:58" x14ac:dyDescent="0.2"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BD154" s="6"/>
      <c r="BE154" s="6"/>
      <c r="BF154" s="6"/>
    </row>
    <row r="155" spans="6:58" x14ac:dyDescent="0.2"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BD155" s="6"/>
      <c r="BE155" s="6"/>
      <c r="BF155" s="6"/>
    </row>
    <row r="156" spans="6:58" x14ac:dyDescent="0.2"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BD156" s="6"/>
      <c r="BE156" s="6"/>
      <c r="BF156" s="6"/>
    </row>
    <row r="157" spans="6:58" x14ac:dyDescent="0.2"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BD157" s="6"/>
      <c r="BE157" s="6"/>
      <c r="BF157" s="6"/>
    </row>
    <row r="158" spans="6:58" x14ac:dyDescent="0.2"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BD158" s="6"/>
      <c r="BE158" s="6"/>
      <c r="BF158" s="6"/>
    </row>
    <row r="159" spans="6:58" x14ac:dyDescent="0.2"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BD159" s="6"/>
      <c r="BE159" s="6"/>
      <c r="BF159" s="6"/>
    </row>
    <row r="160" spans="6:58" x14ac:dyDescent="0.2"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BD160" s="6"/>
      <c r="BE160" s="6"/>
      <c r="BF160" s="6"/>
    </row>
    <row r="161" spans="6:58" x14ac:dyDescent="0.2"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BD161" s="6"/>
      <c r="BE161" s="6"/>
      <c r="BF161" s="6"/>
    </row>
    <row r="162" spans="6:58" x14ac:dyDescent="0.2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BD162" s="6"/>
      <c r="BE162" s="6"/>
      <c r="BF162" s="6"/>
    </row>
    <row r="163" spans="6:58" x14ac:dyDescent="0.2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BD163" s="6"/>
      <c r="BE163" s="6"/>
      <c r="BF163" s="6"/>
    </row>
    <row r="164" spans="6:58" x14ac:dyDescent="0.2"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BD164" s="6"/>
      <c r="BE164" s="6"/>
      <c r="BF164" s="6"/>
    </row>
    <row r="165" spans="6:58" x14ac:dyDescent="0.2"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BD165" s="6"/>
      <c r="BE165" s="6"/>
      <c r="BF165" s="6"/>
    </row>
    <row r="166" spans="6:58" x14ac:dyDescent="0.2"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BD166" s="6"/>
      <c r="BE166" s="6"/>
      <c r="BF166" s="6"/>
    </row>
    <row r="167" spans="6:58" x14ac:dyDescent="0.2"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BD167" s="6"/>
      <c r="BE167" s="6"/>
      <c r="BF167" s="6"/>
    </row>
    <row r="168" spans="6:58" x14ac:dyDescent="0.2"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BD168" s="6"/>
      <c r="BE168" s="6"/>
      <c r="BF168" s="6"/>
    </row>
    <row r="169" spans="6:58" x14ac:dyDescent="0.2"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BD169" s="6"/>
      <c r="BE169" s="6"/>
      <c r="BF169" s="6"/>
    </row>
    <row r="170" spans="6:58" x14ac:dyDescent="0.2"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BD170" s="6"/>
      <c r="BE170" s="6"/>
      <c r="BF170" s="6"/>
    </row>
    <row r="171" spans="6:58" x14ac:dyDescent="0.2"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BD171" s="6"/>
      <c r="BE171" s="6"/>
      <c r="BF171" s="6"/>
    </row>
    <row r="172" spans="6:58" x14ac:dyDescent="0.2"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BD172" s="6"/>
      <c r="BE172" s="6"/>
      <c r="BF172" s="6"/>
    </row>
    <row r="173" spans="6:58" x14ac:dyDescent="0.2"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BD173" s="6"/>
      <c r="BE173" s="6"/>
      <c r="BF173" s="6"/>
    </row>
    <row r="174" spans="6:58" x14ac:dyDescent="0.2"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BD174" s="6"/>
      <c r="BE174" s="6"/>
      <c r="BF174" s="6"/>
    </row>
    <row r="175" spans="6:58" x14ac:dyDescent="0.2"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BD175" s="6"/>
      <c r="BE175" s="6"/>
      <c r="BF175" s="6"/>
    </row>
    <row r="176" spans="6:58" x14ac:dyDescent="0.2"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BD176" s="6"/>
      <c r="BE176" s="6"/>
      <c r="BF176" s="6"/>
    </row>
    <row r="177" spans="6:58" x14ac:dyDescent="0.2"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BD177" s="6"/>
      <c r="BE177" s="6"/>
      <c r="BF177" s="6"/>
    </row>
    <row r="178" spans="6:58" x14ac:dyDescent="0.2"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BD178" s="6"/>
      <c r="BE178" s="6"/>
      <c r="BF178" s="6"/>
    </row>
    <row r="179" spans="6:58" x14ac:dyDescent="0.2"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BD179" s="6"/>
      <c r="BE179" s="6"/>
      <c r="BF179" s="6"/>
    </row>
    <row r="180" spans="6:58" x14ac:dyDescent="0.2"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BD180" s="6"/>
      <c r="BE180" s="6"/>
      <c r="BF180" s="6"/>
    </row>
    <row r="181" spans="6:58" x14ac:dyDescent="0.2"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BD181" s="6"/>
      <c r="BE181" s="6"/>
      <c r="BF181" s="6"/>
    </row>
    <row r="182" spans="6:58" x14ac:dyDescent="0.2"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BD182" s="6"/>
      <c r="BE182" s="6"/>
      <c r="BF182" s="6"/>
    </row>
    <row r="183" spans="6:58" x14ac:dyDescent="0.2"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BD183" s="6"/>
      <c r="BE183" s="6"/>
      <c r="BF183" s="6"/>
    </row>
    <row r="184" spans="6:58" x14ac:dyDescent="0.2"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BD184" s="6"/>
      <c r="BE184" s="6"/>
      <c r="BF184" s="6"/>
    </row>
    <row r="185" spans="6:58" x14ac:dyDescent="0.2"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BD185" s="6"/>
      <c r="BE185" s="6"/>
      <c r="BF185" s="6"/>
    </row>
    <row r="186" spans="6:58" x14ac:dyDescent="0.2"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BD186" s="6"/>
      <c r="BE186" s="6"/>
      <c r="BF186" s="6"/>
    </row>
    <row r="187" spans="6:58" x14ac:dyDescent="0.2"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BD187" s="6"/>
      <c r="BE187" s="6"/>
      <c r="BF187" s="6"/>
    </row>
    <row r="188" spans="6:58" x14ac:dyDescent="0.2"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BD188" s="6"/>
      <c r="BE188" s="6"/>
      <c r="BF188" s="6"/>
    </row>
    <row r="189" spans="6:58" x14ac:dyDescent="0.2"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BD189" s="6"/>
      <c r="BE189" s="6"/>
      <c r="BF189" s="6"/>
    </row>
    <row r="190" spans="6:58" x14ac:dyDescent="0.2"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BD190" s="6"/>
      <c r="BE190" s="6"/>
      <c r="BF190" s="6"/>
    </row>
    <row r="191" spans="6:58" x14ac:dyDescent="0.2"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BD191" s="6"/>
      <c r="BE191" s="6"/>
      <c r="BF191" s="6"/>
    </row>
    <row r="192" spans="6:58" x14ac:dyDescent="0.2"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BD192" s="6"/>
      <c r="BE192" s="6"/>
      <c r="BF192" s="6"/>
    </row>
    <row r="193" spans="6:58" x14ac:dyDescent="0.2"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BD193" s="6"/>
      <c r="BE193" s="6"/>
      <c r="BF193" s="6"/>
    </row>
    <row r="194" spans="6:58" x14ac:dyDescent="0.2"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BD194" s="6"/>
      <c r="BE194" s="6"/>
      <c r="BF194" s="6"/>
    </row>
    <row r="195" spans="6:58" x14ac:dyDescent="0.2"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BD195" s="6"/>
      <c r="BE195" s="6"/>
      <c r="BF195" s="6"/>
    </row>
    <row r="196" spans="6:58" x14ac:dyDescent="0.2"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BD196" s="6"/>
      <c r="BE196" s="6"/>
      <c r="BF196" s="6"/>
    </row>
    <row r="197" spans="6:58" x14ac:dyDescent="0.2"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BD197" s="6"/>
      <c r="BE197" s="6"/>
      <c r="BF197" s="6"/>
    </row>
    <row r="198" spans="6:58" x14ac:dyDescent="0.2"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BD198" s="6"/>
      <c r="BE198" s="6"/>
      <c r="BF198" s="6"/>
    </row>
    <row r="199" spans="6:58" x14ac:dyDescent="0.2"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BD199" s="6"/>
      <c r="BE199" s="6"/>
      <c r="BF199" s="6"/>
    </row>
    <row r="200" spans="6:58" x14ac:dyDescent="0.2"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BD200" s="6"/>
      <c r="BE200" s="6"/>
      <c r="BF200" s="6"/>
    </row>
    <row r="201" spans="6:58" x14ac:dyDescent="0.2"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BD201" s="6"/>
      <c r="BE201" s="6"/>
      <c r="BF201" s="6"/>
    </row>
    <row r="202" spans="6:58" x14ac:dyDescent="0.2"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BD202" s="6"/>
      <c r="BE202" s="6"/>
      <c r="BF202" s="6"/>
    </row>
    <row r="203" spans="6:58" x14ac:dyDescent="0.2"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BD203" s="6"/>
      <c r="BE203" s="6"/>
      <c r="BF203" s="6"/>
    </row>
    <row r="204" spans="6:58" x14ac:dyDescent="0.2"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BD204" s="6"/>
      <c r="BE204" s="6"/>
      <c r="BF204" s="6"/>
    </row>
    <row r="205" spans="6:58" x14ac:dyDescent="0.2"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BD205" s="6"/>
      <c r="BE205" s="6"/>
      <c r="BF205" s="6"/>
    </row>
    <row r="206" spans="6:58" x14ac:dyDescent="0.2"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BD206" s="6"/>
      <c r="BE206" s="6"/>
      <c r="BF206" s="6"/>
    </row>
    <row r="207" spans="6:58" x14ac:dyDescent="0.2"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BD207" s="6"/>
      <c r="BE207" s="6"/>
      <c r="BF207" s="6"/>
    </row>
    <row r="208" spans="6:58" x14ac:dyDescent="0.2"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BD208" s="6"/>
      <c r="BE208" s="6"/>
      <c r="BF208" s="6"/>
    </row>
    <row r="209" spans="6:58" x14ac:dyDescent="0.2"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BD209" s="6"/>
      <c r="BE209" s="6"/>
      <c r="BF209" s="6"/>
    </row>
    <row r="210" spans="6:58" x14ac:dyDescent="0.2"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BD210" s="6"/>
      <c r="BE210" s="6"/>
      <c r="BF210" s="6"/>
    </row>
    <row r="211" spans="6:58" x14ac:dyDescent="0.2"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BD211" s="6"/>
      <c r="BE211" s="6"/>
      <c r="BF211" s="6"/>
    </row>
    <row r="212" spans="6:58" x14ac:dyDescent="0.2"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BD212" s="6"/>
      <c r="BE212" s="6"/>
      <c r="BF212" s="6"/>
    </row>
    <row r="213" spans="6:58" x14ac:dyDescent="0.2"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BD213" s="6"/>
      <c r="BE213" s="6"/>
      <c r="BF213" s="6"/>
    </row>
    <row r="214" spans="6:58" x14ac:dyDescent="0.2"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BD214" s="6"/>
      <c r="BE214" s="6"/>
      <c r="BF214" s="6"/>
    </row>
    <row r="215" spans="6:58" x14ac:dyDescent="0.2"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BD215" s="6"/>
      <c r="BE215" s="6"/>
      <c r="BF215" s="6"/>
    </row>
    <row r="216" spans="6:58" x14ac:dyDescent="0.2"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BD216" s="6"/>
      <c r="BE216" s="6"/>
      <c r="BF216" s="6"/>
    </row>
    <row r="217" spans="6:58" x14ac:dyDescent="0.2"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BD217" s="6"/>
      <c r="BE217" s="6"/>
      <c r="BF217" s="6"/>
    </row>
    <row r="218" spans="6:58" x14ac:dyDescent="0.2"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BD218" s="6"/>
      <c r="BE218" s="6"/>
      <c r="BF218" s="6"/>
    </row>
    <row r="219" spans="6:58" x14ac:dyDescent="0.2"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BD219" s="6"/>
      <c r="BE219" s="6"/>
      <c r="BF219" s="6"/>
    </row>
    <row r="220" spans="6:58" x14ac:dyDescent="0.2"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BD220" s="6"/>
      <c r="BE220" s="6"/>
      <c r="BF220" s="6"/>
    </row>
    <row r="221" spans="6:58" x14ac:dyDescent="0.2"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BD221" s="6"/>
      <c r="BE221" s="6"/>
      <c r="BF221" s="6"/>
    </row>
    <row r="222" spans="6:58" x14ac:dyDescent="0.2"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BD222" s="6"/>
      <c r="BE222" s="6"/>
      <c r="BF222" s="6"/>
    </row>
    <row r="223" spans="6:58" x14ac:dyDescent="0.2"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BD223" s="6"/>
      <c r="BE223" s="6"/>
      <c r="BF223" s="6"/>
    </row>
    <row r="224" spans="6:58" x14ac:dyDescent="0.2"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BD224" s="6"/>
      <c r="BE224" s="6"/>
      <c r="BF224" s="6"/>
    </row>
    <row r="225" spans="6:58" x14ac:dyDescent="0.2"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BD225" s="6"/>
      <c r="BE225" s="6"/>
      <c r="BF225" s="6"/>
    </row>
    <row r="226" spans="6:58" x14ac:dyDescent="0.2"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BD226" s="6"/>
      <c r="BE226" s="6"/>
      <c r="BF226" s="6"/>
    </row>
    <row r="227" spans="6:58" x14ac:dyDescent="0.2"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BD227" s="6"/>
      <c r="BE227" s="6"/>
      <c r="BF227" s="6"/>
    </row>
    <row r="228" spans="6:58" x14ac:dyDescent="0.2"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BD228" s="6"/>
      <c r="BE228" s="6"/>
      <c r="BF228" s="6"/>
    </row>
    <row r="229" spans="6:58" x14ac:dyDescent="0.2"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BD229" s="6"/>
      <c r="BE229" s="6"/>
      <c r="BF229" s="6"/>
    </row>
    <row r="230" spans="6:58" x14ac:dyDescent="0.2"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BD230" s="6"/>
      <c r="BE230" s="6"/>
      <c r="BF230" s="6"/>
    </row>
    <row r="231" spans="6:58" x14ac:dyDescent="0.2"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BD231" s="6"/>
      <c r="BE231" s="6"/>
      <c r="BF231" s="6"/>
    </row>
    <row r="232" spans="6:58" x14ac:dyDescent="0.2"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BD232" s="6"/>
      <c r="BE232" s="6"/>
      <c r="BF232" s="6"/>
    </row>
    <row r="233" spans="6:58" x14ac:dyDescent="0.2"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BD233" s="6"/>
      <c r="BE233" s="6"/>
      <c r="BF233" s="6"/>
    </row>
    <row r="234" spans="6:58" x14ac:dyDescent="0.2"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BD234" s="6"/>
      <c r="BE234" s="6"/>
      <c r="BF234" s="6"/>
    </row>
    <row r="235" spans="6:58" x14ac:dyDescent="0.2"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BD235" s="6"/>
      <c r="BE235" s="6"/>
      <c r="BF235" s="6"/>
    </row>
    <row r="236" spans="6:58" x14ac:dyDescent="0.2"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BD236" s="6"/>
      <c r="BE236" s="6"/>
      <c r="BF236" s="6"/>
    </row>
    <row r="237" spans="6:58" x14ac:dyDescent="0.2"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BD237" s="6"/>
      <c r="BE237" s="6"/>
      <c r="BF237" s="6"/>
    </row>
    <row r="238" spans="6:58" x14ac:dyDescent="0.2"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BD238" s="6"/>
      <c r="BE238" s="6"/>
      <c r="BF238" s="6"/>
    </row>
    <row r="239" spans="6:58" x14ac:dyDescent="0.2"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BD239" s="6"/>
      <c r="BE239" s="6"/>
      <c r="BF239" s="6"/>
    </row>
    <row r="240" spans="6:58" x14ac:dyDescent="0.2"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BD240" s="6"/>
      <c r="BE240" s="6"/>
      <c r="BF240" s="6"/>
    </row>
    <row r="241" spans="6:58" x14ac:dyDescent="0.2"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BD241" s="6"/>
      <c r="BE241" s="6"/>
      <c r="BF241" s="6"/>
    </row>
    <row r="242" spans="6:58" x14ac:dyDescent="0.2"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BD242" s="6"/>
      <c r="BE242" s="6"/>
      <c r="BF242" s="6"/>
    </row>
    <row r="243" spans="6:58" x14ac:dyDescent="0.2"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BD243" s="6"/>
      <c r="BE243" s="6"/>
      <c r="BF243" s="6"/>
    </row>
    <row r="244" spans="6:58" x14ac:dyDescent="0.2"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BD244" s="6"/>
      <c r="BE244" s="6"/>
      <c r="BF244" s="6"/>
    </row>
    <row r="245" spans="6:58" x14ac:dyDescent="0.2"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BD245" s="6"/>
      <c r="BE245" s="6"/>
      <c r="BF245" s="6"/>
    </row>
    <row r="246" spans="6:58" x14ac:dyDescent="0.2"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BD246" s="6"/>
      <c r="BE246" s="6"/>
      <c r="BF246" s="6"/>
    </row>
    <row r="247" spans="6:58" x14ac:dyDescent="0.2"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BD247" s="6"/>
      <c r="BE247" s="6"/>
      <c r="BF247" s="6"/>
    </row>
    <row r="248" spans="6:58" x14ac:dyDescent="0.2"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BD248" s="6"/>
      <c r="BE248" s="6"/>
      <c r="BF248" s="6"/>
    </row>
    <row r="249" spans="6:58" x14ac:dyDescent="0.2"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BD249" s="6"/>
      <c r="BE249" s="6"/>
      <c r="BF249" s="6"/>
    </row>
    <row r="250" spans="6:58" x14ac:dyDescent="0.2"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BD250" s="6"/>
      <c r="BE250" s="6"/>
      <c r="BF250" s="6"/>
    </row>
    <row r="251" spans="6:58" x14ac:dyDescent="0.2"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BD251" s="6"/>
      <c r="BE251" s="6"/>
      <c r="BF251" s="6"/>
    </row>
    <row r="252" spans="6:58" x14ac:dyDescent="0.2"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BD252" s="6"/>
      <c r="BE252" s="6"/>
      <c r="BF252" s="6"/>
    </row>
    <row r="253" spans="6:58" x14ac:dyDescent="0.2"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BD253" s="6"/>
      <c r="BE253" s="6"/>
      <c r="BF253" s="6"/>
    </row>
    <row r="254" spans="6:58" x14ac:dyDescent="0.2"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BD254" s="6"/>
      <c r="BE254" s="6"/>
      <c r="BF254" s="6"/>
    </row>
    <row r="255" spans="6:58" x14ac:dyDescent="0.2"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BD255" s="6"/>
      <c r="BE255" s="6"/>
      <c r="BF255" s="6"/>
    </row>
    <row r="256" spans="6:58" x14ac:dyDescent="0.2"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BD256" s="6"/>
      <c r="BE256" s="6"/>
      <c r="BF256" s="6"/>
    </row>
    <row r="257" spans="6:58" x14ac:dyDescent="0.2"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BD257" s="6"/>
      <c r="BE257" s="6"/>
      <c r="BF257" s="6"/>
    </row>
    <row r="258" spans="6:58" x14ac:dyDescent="0.2"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BD258" s="6"/>
      <c r="BE258" s="6"/>
      <c r="BF258" s="6"/>
    </row>
    <row r="259" spans="6:58" x14ac:dyDescent="0.2"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BD259" s="6"/>
      <c r="BE259" s="6"/>
      <c r="BF259" s="6"/>
    </row>
    <row r="260" spans="6:58" x14ac:dyDescent="0.2"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BD260" s="6"/>
      <c r="BE260" s="6"/>
      <c r="BF260" s="6"/>
    </row>
    <row r="261" spans="6:58" x14ac:dyDescent="0.2"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BD261" s="6"/>
      <c r="BE261" s="6"/>
      <c r="BF261" s="6"/>
    </row>
    <row r="262" spans="6:58" x14ac:dyDescent="0.2"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BD262" s="6"/>
      <c r="BE262" s="6"/>
      <c r="BF262" s="6"/>
    </row>
    <row r="263" spans="6:58" x14ac:dyDescent="0.2"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BD263" s="6"/>
      <c r="BE263" s="6"/>
      <c r="BF263" s="6"/>
    </row>
    <row r="264" spans="6:58" x14ac:dyDescent="0.2"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BD264" s="6"/>
      <c r="BE264" s="6"/>
      <c r="BF264" s="6"/>
    </row>
    <row r="265" spans="6:58" x14ac:dyDescent="0.2"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BD265" s="6"/>
      <c r="BE265" s="6"/>
      <c r="BF265" s="6"/>
    </row>
    <row r="266" spans="6:58" x14ac:dyDescent="0.2"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BD266" s="6"/>
      <c r="BE266" s="6"/>
      <c r="BF266" s="6"/>
    </row>
    <row r="267" spans="6:58" x14ac:dyDescent="0.2"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BD267" s="6"/>
      <c r="BE267" s="6"/>
      <c r="BF267" s="6"/>
    </row>
    <row r="268" spans="6:58" x14ac:dyDescent="0.2"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BD268" s="6"/>
      <c r="BE268" s="6"/>
      <c r="BF268" s="6"/>
    </row>
    <row r="269" spans="6:58" x14ac:dyDescent="0.2"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BD269" s="6"/>
      <c r="BE269" s="6"/>
      <c r="BF269" s="6"/>
    </row>
    <row r="270" spans="6:58" x14ac:dyDescent="0.2"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BD270" s="6"/>
      <c r="BE270" s="6"/>
      <c r="BF270" s="6"/>
    </row>
    <row r="271" spans="6:58" x14ac:dyDescent="0.2"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BD271" s="6"/>
      <c r="BE271" s="6"/>
      <c r="BF271" s="6"/>
    </row>
    <row r="272" spans="6:58" x14ac:dyDescent="0.2"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BD272" s="6"/>
      <c r="BE272" s="6"/>
      <c r="BF272" s="6"/>
    </row>
    <row r="273" spans="6:58" x14ac:dyDescent="0.2"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BD273" s="6"/>
      <c r="BE273" s="6"/>
      <c r="BF273" s="6"/>
    </row>
    <row r="274" spans="6:58" x14ac:dyDescent="0.2"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BD274" s="6"/>
      <c r="BE274" s="6"/>
      <c r="BF274" s="6"/>
    </row>
    <row r="275" spans="6:58" x14ac:dyDescent="0.2"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BD275" s="6"/>
      <c r="BE275" s="6"/>
      <c r="BF275" s="6"/>
    </row>
    <row r="276" spans="6:58" x14ac:dyDescent="0.2"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BD276" s="6"/>
      <c r="BE276" s="6"/>
      <c r="BF276" s="6"/>
    </row>
    <row r="277" spans="6:58" x14ac:dyDescent="0.2"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BD277" s="6"/>
      <c r="BE277" s="6"/>
      <c r="BF277" s="6"/>
    </row>
    <row r="278" spans="6:58" x14ac:dyDescent="0.2"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BD278" s="6"/>
      <c r="BE278" s="6"/>
      <c r="BF278" s="6"/>
    </row>
    <row r="279" spans="6:58" x14ac:dyDescent="0.2"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BD279" s="6"/>
      <c r="BE279" s="6"/>
      <c r="BF279" s="6"/>
    </row>
    <row r="280" spans="6:58" x14ac:dyDescent="0.2"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BD280" s="6"/>
      <c r="BE280" s="6"/>
      <c r="BF280" s="6"/>
    </row>
    <row r="281" spans="6:58" x14ac:dyDescent="0.2"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BD281" s="6"/>
      <c r="BE281" s="6"/>
      <c r="BF281" s="6"/>
    </row>
    <row r="282" spans="6:58" x14ac:dyDescent="0.2"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BD282" s="6"/>
      <c r="BE282" s="6"/>
      <c r="BF282" s="6"/>
    </row>
    <row r="283" spans="6:58" x14ac:dyDescent="0.2"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BD283" s="6"/>
      <c r="BE283" s="6"/>
      <c r="BF283" s="6"/>
    </row>
    <row r="284" spans="6:58" x14ac:dyDescent="0.2"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BD284" s="6"/>
      <c r="BE284" s="6"/>
      <c r="BF284" s="6"/>
    </row>
    <row r="285" spans="6:58" x14ac:dyDescent="0.2"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BD285" s="6"/>
      <c r="BE285" s="6"/>
      <c r="BF285" s="6"/>
    </row>
    <row r="286" spans="6:58" x14ac:dyDescent="0.2"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BD286" s="6"/>
      <c r="BE286" s="6"/>
      <c r="BF286" s="6"/>
    </row>
    <row r="287" spans="6:58" x14ac:dyDescent="0.2"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BD287" s="6"/>
      <c r="BE287" s="6"/>
      <c r="BF287" s="6"/>
    </row>
    <row r="288" spans="6:58" x14ac:dyDescent="0.2"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BD288" s="6"/>
      <c r="BE288" s="6"/>
      <c r="BF288" s="6"/>
    </row>
    <row r="289" spans="6:58" x14ac:dyDescent="0.2"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BD289" s="6"/>
      <c r="BE289" s="6"/>
      <c r="BF289" s="6"/>
    </row>
    <row r="290" spans="6:58" x14ac:dyDescent="0.2"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BD290" s="6"/>
      <c r="BE290" s="6"/>
      <c r="BF290" s="6"/>
    </row>
    <row r="291" spans="6:58" x14ac:dyDescent="0.2"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BD291" s="6"/>
      <c r="BE291" s="6"/>
      <c r="BF291" s="6"/>
    </row>
    <row r="292" spans="6:58" x14ac:dyDescent="0.2"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BD292" s="6"/>
      <c r="BE292" s="6"/>
      <c r="BF292" s="6"/>
    </row>
    <row r="293" spans="6:58" x14ac:dyDescent="0.2"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BD293" s="6"/>
      <c r="BE293" s="6"/>
      <c r="BF293" s="6"/>
    </row>
    <row r="294" spans="6:58" x14ac:dyDescent="0.2"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BD294" s="6"/>
      <c r="BE294" s="6"/>
      <c r="BF294" s="6"/>
    </row>
    <row r="295" spans="6:58" x14ac:dyDescent="0.2"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BD295" s="6"/>
      <c r="BE295" s="6"/>
      <c r="BF295" s="6"/>
    </row>
    <row r="296" spans="6:58" x14ac:dyDescent="0.2"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BD296" s="6"/>
      <c r="BE296" s="6"/>
      <c r="BF296" s="6"/>
    </row>
    <row r="297" spans="6:58" x14ac:dyDescent="0.2"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BD297" s="6"/>
      <c r="BE297" s="6"/>
      <c r="BF297" s="6"/>
    </row>
    <row r="298" spans="6:58" x14ac:dyDescent="0.2"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BD298" s="6"/>
      <c r="BE298" s="6"/>
      <c r="BF298" s="6"/>
    </row>
    <row r="299" spans="6:58" x14ac:dyDescent="0.2"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BD299" s="6"/>
      <c r="BE299" s="6"/>
      <c r="BF299" s="6"/>
    </row>
    <row r="300" spans="6:58" x14ac:dyDescent="0.2"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BD300" s="6"/>
      <c r="BE300" s="6"/>
      <c r="BF300" s="6"/>
    </row>
    <row r="301" spans="6:58" x14ac:dyDescent="0.2"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BD301" s="6"/>
      <c r="BE301" s="6"/>
      <c r="BF301" s="6"/>
    </row>
    <row r="302" spans="6:58" x14ac:dyDescent="0.2"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BD302" s="6"/>
      <c r="BE302" s="6"/>
      <c r="BF302" s="6"/>
    </row>
    <row r="303" spans="6:58" x14ac:dyDescent="0.2"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BD303" s="6"/>
      <c r="BE303" s="6"/>
      <c r="BF303" s="6"/>
    </row>
    <row r="304" spans="6:58" x14ac:dyDescent="0.2"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BD304" s="6"/>
      <c r="BE304" s="6"/>
      <c r="BF304" s="6"/>
    </row>
    <row r="305" spans="6:58" x14ac:dyDescent="0.2"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BD305" s="6"/>
      <c r="BE305" s="6"/>
      <c r="BF305" s="6"/>
    </row>
    <row r="306" spans="6:58" x14ac:dyDescent="0.2"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BD306" s="6"/>
      <c r="BE306" s="6"/>
      <c r="BF306" s="6"/>
    </row>
    <row r="307" spans="6:58" x14ac:dyDescent="0.2"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BD307" s="6"/>
      <c r="BE307" s="6"/>
      <c r="BF307" s="6"/>
    </row>
    <row r="308" spans="6:58" x14ac:dyDescent="0.2"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BD308" s="6"/>
      <c r="BE308" s="6"/>
      <c r="BF308" s="6"/>
    </row>
    <row r="309" spans="6:58" x14ac:dyDescent="0.2"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BD309" s="6"/>
      <c r="BE309" s="6"/>
      <c r="BF309" s="6"/>
    </row>
    <row r="310" spans="6:58" x14ac:dyDescent="0.2"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BD310" s="6"/>
      <c r="BE310" s="6"/>
      <c r="BF310" s="6"/>
    </row>
    <row r="311" spans="6:58" x14ac:dyDescent="0.2"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BD311" s="6"/>
      <c r="BE311" s="6"/>
      <c r="BF311" s="6"/>
    </row>
    <row r="312" spans="6:58" x14ac:dyDescent="0.2"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BD312" s="6"/>
      <c r="BE312" s="6"/>
      <c r="BF312" s="6"/>
    </row>
    <row r="313" spans="6:58" x14ac:dyDescent="0.2"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BD313" s="6"/>
      <c r="BE313" s="6"/>
      <c r="BF313" s="6"/>
    </row>
    <row r="314" spans="6:58" x14ac:dyDescent="0.2"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BD314" s="6"/>
      <c r="BE314" s="6"/>
      <c r="BF314" s="6"/>
    </row>
    <row r="315" spans="6:58" x14ac:dyDescent="0.2"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BD315" s="6"/>
      <c r="BE315" s="6"/>
      <c r="BF315" s="6"/>
    </row>
    <row r="316" spans="6:58" x14ac:dyDescent="0.2"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BD316" s="6"/>
      <c r="BE316" s="6"/>
      <c r="BF316" s="6"/>
    </row>
    <row r="317" spans="6:58" x14ac:dyDescent="0.2"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BD317" s="6"/>
      <c r="BE317" s="6"/>
      <c r="BF317" s="6"/>
    </row>
    <row r="318" spans="6:58" x14ac:dyDescent="0.2"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BD318" s="6"/>
      <c r="BE318" s="6"/>
      <c r="BF318" s="6"/>
    </row>
    <row r="319" spans="6:58" x14ac:dyDescent="0.2"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BD319" s="6"/>
      <c r="BE319" s="6"/>
      <c r="BF319" s="6"/>
    </row>
    <row r="320" spans="6:58" x14ac:dyDescent="0.2"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BD320" s="6"/>
      <c r="BE320" s="6"/>
      <c r="BF320" s="6"/>
    </row>
    <row r="321" spans="6:58" x14ac:dyDescent="0.2"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BD321" s="6"/>
      <c r="BE321" s="6"/>
      <c r="BF321" s="6"/>
    </row>
    <row r="322" spans="6:58" x14ac:dyDescent="0.2"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BD322" s="6"/>
      <c r="BE322" s="6"/>
      <c r="BF322" s="6"/>
    </row>
    <row r="323" spans="6:58" x14ac:dyDescent="0.2"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BD323" s="6"/>
      <c r="BE323" s="6"/>
      <c r="BF323" s="6"/>
    </row>
    <row r="324" spans="6:58" x14ac:dyDescent="0.2"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BD324" s="6"/>
      <c r="BE324" s="6"/>
      <c r="BF324" s="6"/>
    </row>
    <row r="325" spans="6:58" x14ac:dyDescent="0.2"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BD325" s="6"/>
      <c r="BE325" s="6"/>
      <c r="BF325" s="6"/>
    </row>
    <row r="326" spans="6:58" x14ac:dyDescent="0.2"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BD326" s="6"/>
      <c r="BE326" s="6"/>
      <c r="BF326" s="6"/>
    </row>
    <row r="327" spans="6:58" x14ac:dyDescent="0.2"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BD327" s="6"/>
      <c r="BE327" s="6"/>
      <c r="BF327" s="6"/>
    </row>
    <row r="328" spans="6:58" x14ac:dyDescent="0.2"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BD328" s="6"/>
      <c r="BE328" s="6"/>
      <c r="BF328" s="6"/>
    </row>
    <row r="329" spans="6:58" x14ac:dyDescent="0.2"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BD329" s="6"/>
      <c r="BE329" s="6"/>
      <c r="BF329" s="6"/>
    </row>
    <row r="330" spans="6:58" x14ac:dyDescent="0.2"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BD330" s="6"/>
      <c r="BE330" s="6"/>
      <c r="BF330" s="6"/>
    </row>
    <row r="331" spans="6:58" x14ac:dyDescent="0.2"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BD331" s="6"/>
      <c r="BE331" s="6"/>
      <c r="BF331" s="6"/>
    </row>
    <row r="332" spans="6:58" x14ac:dyDescent="0.2"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BD332" s="6"/>
      <c r="BE332" s="6"/>
      <c r="BF332" s="6"/>
    </row>
    <row r="333" spans="6:58" x14ac:dyDescent="0.2"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BD333" s="6"/>
      <c r="BE333" s="6"/>
      <c r="BF333" s="6"/>
    </row>
    <row r="334" spans="6:58" x14ac:dyDescent="0.2"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BD334" s="6"/>
      <c r="BE334" s="6"/>
      <c r="BF334" s="6"/>
    </row>
    <row r="335" spans="6:58" x14ac:dyDescent="0.2"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BD335" s="6"/>
      <c r="BE335" s="6"/>
      <c r="BF335" s="6"/>
    </row>
    <row r="336" spans="6:58" x14ac:dyDescent="0.2"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BD336" s="6"/>
      <c r="BE336" s="6"/>
      <c r="BF336" s="6"/>
    </row>
    <row r="337" spans="6:58" x14ac:dyDescent="0.2"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BD337" s="6"/>
      <c r="BE337" s="6"/>
      <c r="BF337" s="6"/>
    </row>
    <row r="338" spans="6:58" x14ac:dyDescent="0.2"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BD338" s="6"/>
      <c r="BE338" s="6"/>
      <c r="BF338" s="6"/>
    </row>
    <row r="339" spans="6:58" x14ac:dyDescent="0.2"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BD339" s="6"/>
      <c r="BE339" s="6"/>
      <c r="BF339" s="6"/>
    </row>
    <row r="340" spans="6:58" x14ac:dyDescent="0.2"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BD340" s="6"/>
      <c r="BE340" s="6"/>
      <c r="BF340" s="6"/>
    </row>
    <row r="341" spans="6:58" x14ac:dyDescent="0.2"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BD341" s="6"/>
      <c r="BE341" s="6"/>
      <c r="BF341" s="6"/>
    </row>
    <row r="342" spans="6:58" x14ac:dyDescent="0.2"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BD342" s="6"/>
      <c r="BE342" s="6"/>
      <c r="BF342" s="6"/>
    </row>
    <row r="343" spans="6:58" x14ac:dyDescent="0.2"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BD343" s="6"/>
      <c r="BE343" s="6"/>
      <c r="BF343" s="6"/>
    </row>
    <row r="344" spans="6:58" x14ac:dyDescent="0.2"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BD344" s="6"/>
      <c r="BE344" s="6"/>
      <c r="BF344" s="6"/>
    </row>
    <row r="345" spans="6:58" x14ac:dyDescent="0.2"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BD345" s="6"/>
      <c r="BE345" s="6"/>
      <c r="BF345" s="6"/>
    </row>
    <row r="346" spans="6:58" x14ac:dyDescent="0.2"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BD346" s="6"/>
      <c r="BE346" s="6"/>
      <c r="BF346" s="6"/>
    </row>
    <row r="347" spans="6:58" x14ac:dyDescent="0.2"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BD347" s="6"/>
      <c r="BE347" s="6"/>
      <c r="BF347" s="6"/>
    </row>
    <row r="348" spans="6:58" x14ac:dyDescent="0.2"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BD348" s="6"/>
      <c r="BE348" s="6"/>
      <c r="BF348" s="6"/>
    </row>
    <row r="349" spans="6:58" x14ac:dyDescent="0.2"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BD349" s="6"/>
      <c r="BE349" s="6"/>
      <c r="BF349" s="6"/>
    </row>
    <row r="350" spans="6:58" x14ac:dyDescent="0.2"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BD350" s="6"/>
      <c r="BE350" s="6"/>
      <c r="BF350" s="6"/>
    </row>
    <row r="351" spans="6:58" x14ac:dyDescent="0.2"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BD351" s="6"/>
      <c r="BE351" s="6"/>
      <c r="BF351" s="6"/>
    </row>
    <row r="352" spans="6:58" x14ac:dyDescent="0.2"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BD352" s="6"/>
      <c r="BE352" s="6"/>
      <c r="BF352" s="6"/>
    </row>
    <row r="353" spans="6:58" x14ac:dyDescent="0.2"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BD353" s="6"/>
      <c r="BE353" s="6"/>
      <c r="BF353" s="6"/>
    </row>
    <row r="354" spans="6:58" x14ac:dyDescent="0.2"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BD354" s="6"/>
      <c r="BE354" s="6"/>
      <c r="BF354" s="6"/>
    </row>
    <row r="355" spans="6:58" x14ac:dyDescent="0.2"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BD355" s="6"/>
      <c r="BE355" s="6"/>
      <c r="BF355" s="6"/>
    </row>
    <row r="356" spans="6:58" x14ac:dyDescent="0.2"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BD356" s="6"/>
      <c r="BE356" s="6"/>
      <c r="BF356" s="6"/>
    </row>
    <row r="357" spans="6:58" x14ac:dyDescent="0.2"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BD357" s="6"/>
      <c r="BE357" s="6"/>
      <c r="BF357" s="6"/>
    </row>
    <row r="358" spans="6:58" x14ac:dyDescent="0.2"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BD358" s="6"/>
      <c r="BE358" s="6"/>
      <c r="BF358" s="6"/>
    </row>
    <row r="359" spans="6:58" x14ac:dyDescent="0.2"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BD359" s="6"/>
      <c r="BE359" s="6"/>
      <c r="BF359" s="6"/>
    </row>
    <row r="360" spans="6:58" x14ac:dyDescent="0.2"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BD360" s="6"/>
      <c r="BE360" s="6"/>
      <c r="BF360" s="6"/>
    </row>
    <row r="361" spans="6:58" x14ac:dyDescent="0.2"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BD361" s="6"/>
      <c r="BE361" s="6"/>
      <c r="BF361" s="6"/>
    </row>
    <row r="362" spans="6:58" x14ac:dyDescent="0.2"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BD362" s="6"/>
      <c r="BE362" s="6"/>
      <c r="BF362" s="6"/>
    </row>
    <row r="363" spans="6:58" x14ac:dyDescent="0.2"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BD363" s="6"/>
      <c r="BE363" s="6"/>
      <c r="BF363" s="6"/>
    </row>
    <row r="364" spans="6:58" x14ac:dyDescent="0.2"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BD364" s="6"/>
      <c r="BE364" s="6"/>
      <c r="BF364" s="6"/>
    </row>
    <row r="365" spans="6:58" x14ac:dyDescent="0.2"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BD365" s="6"/>
      <c r="BE365" s="6"/>
      <c r="BF365" s="6"/>
    </row>
    <row r="366" spans="6:58" x14ac:dyDescent="0.2"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BD366" s="6"/>
      <c r="BE366" s="6"/>
      <c r="BF366" s="6"/>
    </row>
    <row r="367" spans="6:58" x14ac:dyDescent="0.2"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BD367" s="6"/>
      <c r="BE367" s="6"/>
      <c r="BF367" s="6"/>
    </row>
    <row r="368" spans="6:58" x14ac:dyDescent="0.2"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BD368" s="6"/>
      <c r="BE368" s="6"/>
      <c r="BF368" s="6"/>
    </row>
    <row r="369" spans="6:58" x14ac:dyDescent="0.2"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BD369" s="6"/>
      <c r="BE369" s="6"/>
      <c r="BF369" s="6"/>
    </row>
    <row r="370" spans="6:58" x14ac:dyDescent="0.2"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BD370" s="6"/>
      <c r="BE370" s="6"/>
      <c r="BF370" s="6"/>
    </row>
    <row r="371" spans="6:58" x14ac:dyDescent="0.2"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BD371" s="6"/>
      <c r="BE371" s="6"/>
      <c r="BF371" s="6"/>
    </row>
    <row r="372" spans="6:58" x14ac:dyDescent="0.2"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BD372" s="6"/>
      <c r="BE372" s="6"/>
      <c r="BF372" s="6"/>
    </row>
    <row r="373" spans="6:58" x14ac:dyDescent="0.2"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BD373" s="6"/>
      <c r="BE373" s="6"/>
      <c r="BF373" s="6"/>
    </row>
    <row r="374" spans="6:58" x14ac:dyDescent="0.2"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BD374" s="6"/>
      <c r="BE374" s="6"/>
      <c r="BF374" s="6"/>
    </row>
    <row r="375" spans="6:58" x14ac:dyDescent="0.2"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BD375" s="6"/>
      <c r="BE375" s="6"/>
      <c r="BF375" s="6"/>
    </row>
    <row r="376" spans="6:58" x14ac:dyDescent="0.2"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BD376" s="6"/>
      <c r="BE376" s="6"/>
      <c r="BF376" s="6"/>
    </row>
    <row r="377" spans="6:58" x14ac:dyDescent="0.2"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BD377" s="6"/>
      <c r="BE377" s="6"/>
      <c r="BF377" s="6"/>
    </row>
    <row r="378" spans="6:58" x14ac:dyDescent="0.2"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BD378" s="6"/>
      <c r="BE378" s="6"/>
      <c r="BF378" s="6"/>
    </row>
    <row r="379" spans="6:58" x14ac:dyDescent="0.2"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BD379" s="6"/>
      <c r="BE379" s="6"/>
      <c r="BF379" s="6"/>
    </row>
    <row r="380" spans="6:58" x14ac:dyDescent="0.2"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BD380" s="6"/>
      <c r="BE380" s="6"/>
      <c r="BF380" s="6"/>
    </row>
    <row r="381" spans="6:58" x14ac:dyDescent="0.2"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BD381" s="6"/>
      <c r="BE381" s="6"/>
      <c r="BF381" s="6"/>
    </row>
    <row r="382" spans="6:58" x14ac:dyDescent="0.2"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BD382" s="6"/>
      <c r="BE382" s="6"/>
      <c r="BF382" s="6"/>
    </row>
    <row r="383" spans="6:58" x14ac:dyDescent="0.2"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BD383" s="6"/>
      <c r="BE383" s="6"/>
      <c r="BF383" s="6"/>
    </row>
    <row r="384" spans="6:58" x14ac:dyDescent="0.2"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BD384" s="6"/>
      <c r="BE384" s="6"/>
      <c r="BF384" s="6"/>
    </row>
    <row r="385" spans="6:58" x14ac:dyDescent="0.2"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BD385" s="6"/>
      <c r="BE385" s="6"/>
      <c r="BF385" s="6"/>
    </row>
    <row r="386" spans="6:58" x14ac:dyDescent="0.2"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BD386" s="6"/>
      <c r="BE386" s="6"/>
      <c r="BF386" s="6"/>
    </row>
    <row r="387" spans="6:58" x14ac:dyDescent="0.2"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BD387" s="6"/>
      <c r="BE387" s="6"/>
      <c r="BF387" s="6"/>
    </row>
    <row r="388" spans="6:58" x14ac:dyDescent="0.2"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BD388" s="6"/>
      <c r="BE388" s="6"/>
      <c r="BF388" s="6"/>
    </row>
    <row r="389" spans="6:58" x14ac:dyDescent="0.2"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BD389" s="6"/>
      <c r="BE389" s="6"/>
      <c r="BF389" s="6"/>
    </row>
    <row r="390" spans="6:58" x14ac:dyDescent="0.2"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BD390" s="6"/>
      <c r="BE390" s="6"/>
      <c r="BF390" s="6"/>
    </row>
    <row r="391" spans="6:58" x14ac:dyDescent="0.2"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BD391" s="6"/>
      <c r="BE391" s="6"/>
      <c r="BF391" s="6"/>
    </row>
    <row r="392" spans="6:58" x14ac:dyDescent="0.2"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BD392" s="6"/>
      <c r="BE392" s="6"/>
      <c r="BF392" s="6"/>
    </row>
    <row r="393" spans="6:58" x14ac:dyDescent="0.2"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BD393" s="6"/>
      <c r="BE393" s="6"/>
      <c r="BF393" s="6"/>
    </row>
    <row r="394" spans="6:58" x14ac:dyDescent="0.2"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BD394" s="6"/>
      <c r="BE394" s="6"/>
      <c r="BF394" s="6"/>
    </row>
    <row r="395" spans="6:58" x14ac:dyDescent="0.2"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BD395" s="6"/>
      <c r="BE395" s="6"/>
      <c r="BF395" s="6"/>
    </row>
    <row r="396" spans="6:58" x14ac:dyDescent="0.2"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BD396" s="6"/>
      <c r="BE396" s="6"/>
      <c r="BF396" s="6"/>
    </row>
    <row r="397" spans="6:58" x14ac:dyDescent="0.2"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BD397" s="6"/>
      <c r="BE397" s="6"/>
      <c r="BF397" s="6"/>
    </row>
    <row r="398" spans="6:58" x14ac:dyDescent="0.2"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BD398" s="6"/>
      <c r="BE398" s="6"/>
      <c r="BF398" s="6"/>
    </row>
    <row r="399" spans="6:58" x14ac:dyDescent="0.2"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BD399" s="6"/>
      <c r="BE399" s="6"/>
      <c r="BF399" s="6"/>
    </row>
    <row r="400" spans="6:58" x14ac:dyDescent="0.2"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BD400" s="6"/>
      <c r="BE400" s="6"/>
      <c r="BF400" s="6"/>
    </row>
    <row r="401" spans="6:58" x14ac:dyDescent="0.2"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BD401" s="6"/>
      <c r="BE401" s="6"/>
      <c r="BF401" s="6"/>
    </row>
    <row r="402" spans="6:58" x14ac:dyDescent="0.2"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BD402" s="6"/>
      <c r="BE402" s="6"/>
      <c r="BF402" s="6"/>
    </row>
    <row r="403" spans="6:58" x14ac:dyDescent="0.2"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BD403" s="6"/>
      <c r="BE403" s="6"/>
      <c r="BF403" s="6"/>
    </row>
    <row r="404" spans="6:58" x14ac:dyDescent="0.2"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BD404" s="6"/>
      <c r="BE404" s="6"/>
      <c r="BF404" s="6"/>
    </row>
    <row r="405" spans="6:58" x14ac:dyDescent="0.2"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BD405" s="6"/>
      <c r="BE405" s="6"/>
      <c r="BF405" s="6"/>
    </row>
    <row r="406" spans="6:58" x14ac:dyDescent="0.2"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BD406" s="6"/>
      <c r="BE406" s="6"/>
      <c r="BF406" s="6"/>
    </row>
    <row r="407" spans="6:58" x14ac:dyDescent="0.2"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BD407" s="6"/>
      <c r="BE407" s="6"/>
      <c r="BF407" s="6"/>
    </row>
    <row r="408" spans="6:58" x14ac:dyDescent="0.2"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BD408" s="6"/>
      <c r="BE408" s="6"/>
      <c r="BF408" s="6"/>
    </row>
    <row r="409" spans="6:58" x14ac:dyDescent="0.2"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BD409" s="6"/>
      <c r="BE409" s="6"/>
      <c r="BF409" s="6"/>
    </row>
    <row r="410" spans="6:58" x14ac:dyDescent="0.2"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BD410" s="6"/>
      <c r="BE410" s="6"/>
      <c r="BF410" s="6"/>
    </row>
    <row r="411" spans="6:58" x14ac:dyDescent="0.2"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BD411" s="6"/>
      <c r="BE411" s="6"/>
      <c r="BF411" s="6"/>
    </row>
    <row r="412" spans="6:58" x14ac:dyDescent="0.2"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BD412" s="6"/>
      <c r="BE412" s="6"/>
      <c r="BF412" s="6"/>
    </row>
    <row r="413" spans="6:58" x14ac:dyDescent="0.2"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BD413" s="6"/>
      <c r="BE413" s="6"/>
      <c r="BF413" s="6"/>
    </row>
    <row r="414" spans="6:58" x14ac:dyDescent="0.2"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BD414" s="6"/>
      <c r="BE414" s="6"/>
      <c r="BF414" s="6"/>
    </row>
    <row r="415" spans="6:58" x14ac:dyDescent="0.2"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BD415" s="6"/>
      <c r="BE415" s="6"/>
      <c r="BF415" s="6"/>
    </row>
    <row r="416" spans="6:58" x14ac:dyDescent="0.2"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BD416" s="6"/>
      <c r="BE416" s="6"/>
      <c r="BF416" s="6"/>
    </row>
    <row r="417" spans="6:58" x14ac:dyDescent="0.2"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BD417" s="6"/>
      <c r="BE417" s="6"/>
      <c r="BF417" s="6"/>
    </row>
    <row r="418" spans="6:58" x14ac:dyDescent="0.2"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BD418" s="6"/>
      <c r="BE418" s="6"/>
      <c r="BF418" s="6"/>
    </row>
    <row r="419" spans="6:58" x14ac:dyDescent="0.2"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BD419" s="6"/>
      <c r="BE419" s="6"/>
      <c r="BF419" s="6"/>
    </row>
    <row r="420" spans="6:58" x14ac:dyDescent="0.2"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BD420" s="6"/>
      <c r="BE420" s="6"/>
      <c r="BF420" s="6"/>
    </row>
    <row r="421" spans="6:58" x14ac:dyDescent="0.2"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BD421" s="6"/>
      <c r="BE421" s="6"/>
      <c r="BF421" s="6"/>
    </row>
    <row r="422" spans="6:58" x14ac:dyDescent="0.2"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BD422" s="6"/>
      <c r="BE422" s="6"/>
      <c r="BF422" s="6"/>
    </row>
    <row r="423" spans="6:58" x14ac:dyDescent="0.2"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BD423" s="6"/>
      <c r="BE423" s="6"/>
      <c r="BF423" s="6"/>
    </row>
    <row r="424" spans="6:58" x14ac:dyDescent="0.2"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BD424" s="6"/>
      <c r="BE424" s="6"/>
      <c r="BF424" s="6"/>
    </row>
    <row r="425" spans="6:58" x14ac:dyDescent="0.2"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BD425" s="6"/>
      <c r="BE425" s="6"/>
      <c r="BF425" s="6"/>
    </row>
    <row r="426" spans="6:58" x14ac:dyDescent="0.2"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BD426" s="6"/>
      <c r="BE426" s="6"/>
      <c r="BF426" s="6"/>
    </row>
    <row r="427" spans="6:58" x14ac:dyDescent="0.2"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BD427" s="6"/>
      <c r="BE427" s="6"/>
      <c r="BF427" s="6"/>
    </row>
    <row r="428" spans="6:58" x14ac:dyDescent="0.2"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BD428" s="6"/>
      <c r="BE428" s="6"/>
      <c r="BF428" s="6"/>
    </row>
    <row r="429" spans="6:58" x14ac:dyDescent="0.2"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BD429" s="6"/>
      <c r="BE429" s="6"/>
      <c r="BF429" s="6"/>
    </row>
    <row r="430" spans="6:58" x14ac:dyDescent="0.2"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BD430" s="6"/>
      <c r="BE430" s="6"/>
      <c r="BF430" s="6"/>
    </row>
    <row r="431" spans="6:58" x14ac:dyDescent="0.2"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BD431" s="6"/>
      <c r="BE431" s="6"/>
      <c r="BF431" s="6"/>
    </row>
    <row r="432" spans="6:58" x14ac:dyDescent="0.2"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BD432" s="6"/>
      <c r="BE432" s="6"/>
      <c r="BF432" s="6"/>
    </row>
    <row r="433" spans="6:58" x14ac:dyDescent="0.2"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BD433" s="6"/>
      <c r="BE433" s="6"/>
      <c r="BF433" s="6"/>
    </row>
    <row r="434" spans="6:58" x14ac:dyDescent="0.2"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BD434" s="6"/>
      <c r="BE434" s="6"/>
      <c r="BF434" s="6"/>
    </row>
    <row r="435" spans="6:58" x14ac:dyDescent="0.2"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BD435" s="6"/>
      <c r="BE435" s="6"/>
      <c r="BF435" s="6"/>
    </row>
    <row r="436" spans="6:58" x14ac:dyDescent="0.2"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BD436" s="6"/>
      <c r="BE436" s="6"/>
      <c r="BF436" s="6"/>
    </row>
    <row r="437" spans="6:58" x14ac:dyDescent="0.2"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BD437" s="6"/>
      <c r="BE437" s="6"/>
      <c r="BF437" s="6"/>
    </row>
    <row r="438" spans="6:58" x14ac:dyDescent="0.2"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BD438" s="6"/>
      <c r="BE438" s="6"/>
      <c r="BF438" s="6"/>
    </row>
    <row r="439" spans="6:58" x14ac:dyDescent="0.2"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BD439" s="6"/>
      <c r="BE439" s="6"/>
      <c r="BF439" s="6"/>
    </row>
    <row r="440" spans="6:58" x14ac:dyDescent="0.2"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BD440" s="6"/>
      <c r="BE440" s="6"/>
      <c r="BF440" s="6"/>
    </row>
    <row r="441" spans="6:58" x14ac:dyDescent="0.2"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BD441" s="6"/>
      <c r="BE441" s="6"/>
      <c r="BF441" s="6"/>
    </row>
    <row r="442" spans="6:58" x14ac:dyDescent="0.2"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BD442" s="6"/>
      <c r="BE442" s="6"/>
      <c r="BF442" s="6"/>
    </row>
    <row r="443" spans="6:58" x14ac:dyDescent="0.2"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BD443" s="6"/>
      <c r="BE443" s="6"/>
      <c r="BF443" s="6"/>
    </row>
    <row r="444" spans="6:58" x14ac:dyDescent="0.2"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BD444" s="6"/>
      <c r="BE444" s="6"/>
      <c r="BF444" s="6"/>
    </row>
    <row r="445" spans="6:58" x14ac:dyDescent="0.2"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BD445" s="6"/>
      <c r="BE445" s="6"/>
      <c r="BF445" s="6"/>
    </row>
    <row r="446" spans="6:58" x14ac:dyDescent="0.2"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BD446" s="6"/>
      <c r="BE446" s="6"/>
      <c r="BF446" s="6"/>
    </row>
    <row r="447" spans="6:58" x14ac:dyDescent="0.2"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BD447" s="6"/>
      <c r="BE447" s="6"/>
      <c r="BF447" s="6"/>
    </row>
    <row r="448" spans="6:58" x14ac:dyDescent="0.2"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BD448" s="6"/>
      <c r="BE448" s="6"/>
      <c r="BF448" s="6"/>
    </row>
    <row r="449" spans="6:58" x14ac:dyDescent="0.2"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BD449" s="6"/>
      <c r="BE449" s="6"/>
      <c r="BF449" s="6"/>
    </row>
    <row r="450" spans="6:58" x14ac:dyDescent="0.2"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BD450" s="6"/>
      <c r="BE450" s="6"/>
      <c r="BF450" s="6"/>
    </row>
    <row r="451" spans="6:58" x14ac:dyDescent="0.2"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BD451" s="6"/>
      <c r="BE451" s="6"/>
      <c r="BF451" s="6"/>
    </row>
    <row r="452" spans="6:58" x14ac:dyDescent="0.2"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BD452" s="6"/>
      <c r="BE452" s="6"/>
      <c r="BF452" s="6"/>
    </row>
    <row r="453" spans="6:58" x14ac:dyDescent="0.2"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BD453" s="6"/>
      <c r="BE453" s="6"/>
      <c r="BF453" s="6"/>
    </row>
    <row r="454" spans="6:58" x14ac:dyDescent="0.2"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BD454" s="6"/>
      <c r="BE454" s="6"/>
      <c r="BF454" s="6"/>
    </row>
    <row r="455" spans="6:58" x14ac:dyDescent="0.2"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BD455" s="6"/>
      <c r="BE455" s="6"/>
      <c r="BF455" s="6"/>
    </row>
    <row r="456" spans="6:58" x14ac:dyDescent="0.2"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BD456" s="6"/>
      <c r="BE456" s="6"/>
      <c r="BF456" s="6"/>
    </row>
    <row r="457" spans="6:58" x14ac:dyDescent="0.2"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BD457" s="6"/>
      <c r="BE457" s="6"/>
      <c r="BF457" s="6"/>
    </row>
    <row r="458" spans="6:58" x14ac:dyDescent="0.2"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BD458" s="6"/>
      <c r="BE458" s="6"/>
      <c r="BF458" s="6"/>
    </row>
    <row r="459" spans="6:58" x14ac:dyDescent="0.2"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BD459" s="6"/>
      <c r="BE459" s="6"/>
      <c r="BF459" s="6"/>
    </row>
    <row r="460" spans="6:58" x14ac:dyDescent="0.2"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BD460" s="6"/>
      <c r="BE460" s="6"/>
      <c r="BF460" s="6"/>
    </row>
    <row r="461" spans="6:58" x14ac:dyDescent="0.2"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BD461" s="6"/>
      <c r="BE461" s="6"/>
      <c r="BF461" s="6"/>
    </row>
    <row r="462" spans="6:58" x14ac:dyDescent="0.2"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BD462" s="6"/>
      <c r="BE462" s="6"/>
      <c r="BF462" s="6"/>
    </row>
    <row r="463" spans="6:58" x14ac:dyDescent="0.2"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BD463" s="6"/>
      <c r="BE463" s="6"/>
      <c r="BF463" s="6"/>
    </row>
    <row r="464" spans="6:58" x14ac:dyDescent="0.2"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BD464" s="6"/>
      <c r="BE464" s="6"/>
      <c r="BF464" s="6"/>
    </row>
    <row r="465" spans="6:58" x14ac:dyDescent="0.2"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BD465" s="6"/>
      <c r="BE465" s="6"/>
      <c r="BF465" s="6"/>
    </row>
    <row r="466" spans="6:58" x14ac:dyDescent="0.2"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BD466" s="6"/>
      <c r="BE466" s="6"/>
      <c r="BF466" s="6"/>
    </row>
    <row r="467" spans="6:58" x14ac:dyDescent="0.2"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BD467" s="6"/>
      <c r="BE467" s="6"/>
      <c r="BF467" s="6"/>
    </row>
    <row r="468" spans="6:58" x14ac:dyDescent="0.2"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BD468" s="6"/>
      <c r="BE468" s="6"/>
      <c r="BF468" s="6"/>
    </row>
    <row r="469" spans="6:58" x14ac:dyDescent="0.2"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BD469" s="6"/>
      <c r="BE469" s="6"/>
      <c r="BF469" s="6"/>
    </row>
    <row r="470" spans="6:58" x14ac:dyDescent="0.2"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BD470" s="6"/>
      <c r="BE470" s="6"/>
      <c r="BF470" s="6"/>
    </row>
    <row r="471" spans="6:58" x14ac:dyDescent="0.2"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BD471" s="6"/>
      <c r="BE471" s="6"/>
      <c r="BF471" s="6"/>
    </row>
    <row r="472" spans="6:58" x14ac:dyDescent="0.2"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BD472" s="6"/>
      <c r="BE472" s="6"/>
      <c r="BF472" s="6"/>
    </row>
    <row r="473" spans="6:58" x14ac:dyDescent="0.2"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BD473" s="6"/>
      <c r="BE473" s="6"/>
      <c r="BF473" s="6"/>
    </row>
    <row r="474" spans="6:58" x14ac:dyDescent="0.2"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BD474" s="6"/>
      <c r="BE474" s="6"/>
      <c r="BF474" s="6"/>
    </row>
    <row r="475" spans="6:58" x14ac:dyDescent="0.2"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BD475" s="6"/>
      <c r="BE475" s="6"/>
      <c r="BF475" s="6"/>
    </row>
    <row r="476" spans="6:58" x14ac:dyDescent="0.2"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BD476" s="6"/>
      <c r="BE476" s="6"/>
      <c r="BF476" s="6"/>
    </row>
    <row r="477" spans="6:58" x14ac:dyDescent="0.2"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BD477" s="6"/>
      <c r="BE477" s="6"/>
      <c r="BF477" s="6"/>
    </row>
    <row r="478" spans="6:58" x14ac:dyDescent="0.2"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BD478" s="6"/>
      <c r="BE478" s="6"/>
      <c r="BF478" s="6"/>
    </row>
    <row r="479" spans="6:58" x14ac:dyDescent="0.2"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BD479" s="6"/>
      <c r="BE479" s="6"/>
      <c r="BF479" s="6"/>
    </row>
    <row r="480" spans="6:58" x14ac:dyDescent="0.2"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BD480" s="6"/>
      <c r="BE480" s="6"/>
      <c r="BF480" s="6"/>
    </row>
    <row r="481" spans="6:58" x14ac:dyDescent="0.2"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BD481" s="6"/>
      <c r="BE481" s="6"/>
      <c r="BF481" s="6"/>
    </row>
    <row r="482" spans="6:58" x14ac:dyDescent="0.2"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BD482" s="6"/>
      <c r="BE482" s="6"/>
      <c r="BF482" s="6"/>
    </row>
    <row r="483" spans="6:58" x14ac:dyDescent="0.2"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BD483" s="6"/>
      <c r="BE483" s="6"/>
      <c r="BF483" s="6"/>
    </row>
    <row r="484" spans="6:58" x14ac:dyDescent="0.2"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BD484" s="6"/>
      <c r="BE484" s="6"/>
      <c r="BF484" s="6"/>
    </row>
    <row r="485" spans="6:58" x14ac:dyDescent="0.2"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BD485" s="6"/>
      <c r="BE485" s="6"/>
      <c r="BF485" s="6"/>
    </row>
    <row r="486" spans="6:58" x14ac:dyDescent="0.2"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BD486" s="6"/>
      <c r="BE486" s="6"/>
      <c r="BF486" s="6"/>
    </row>
    <row r="487" spans="6:58" x14ac:dyDescent="0.2"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BD487" s="6"/>
      <c r="BE487" s="6"/>
      <c r="BF487" s="6"/>
    </row>
    <row r="488" spans="6:58" x14ac:dyDescent="0.2"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BD488" s="6"/>
      <c r="BE488" s="6"/>
      <c r="BF488" s="6"/>
    </row>
    <row r="489" spans="6:58" x14ac:dyDescent="0.2"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BD489" s="6"/>
      <c r="BE489" s="6"/>
      <c r="BF489" s="6"/>
    </row>
    <row r="490" spans="6:58" x14ac:dyDescent="0.2"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BD490" s="6"/>
      <c r="BE490" s="6"/>
      <c r="BF490" s="6"/>
    </row>
    <row r="491" spans="6:58" x14ac:dyDescent="0.2"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BD491" s="6"/>
      <c r="BE491" s="6"/>
      <c r="BF491" s="6"/>
    </row>
    <row r="492" spans="6:58" x14ac:dyDescent="0.2"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BD492" s="6"/>
      <c r="BE492" s="6"/>
      <c r="BF492" s="6"/>
    </row>
    <row r="493" spans="6:58" x14ac:dyDescent="0.2"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BD493" s="6"/>
      <c r="BE493" s="6"/>
      <c r="BF493" s="6"/>
    </row>
    <row r="494" spans="6:58" x14ac:dyDescent="0.2"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BD494" s="6"/>
      <c r="BE494" s="6"/>
      <c r="BF494" s="6"/>
    </row>
    <row r="495" spans="6:58" x14ac:dyDescent="0.2"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BD495" s="6"/>
      <c r="BE495" s="6"/>
      <c r="BF495" s="6"/>
    </row>
    <row r="496" spans="6:58" x14ac:dyDescent="0.2"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BD496" s="6"/>
      <c r="BE496" s="6"/>
      <c r="BF496" s="6"/>
    </row>
    <row r="497" spans="6:58" x14ac:dyDescent="0.2"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BD497" s="6"/>
      <c r="BE497" s="6"/>
      <c r="BF497" s="6"/>
    </row>
    <row r="498" spans="6:58" x14ac:dyDescent="0.2"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BD498" s="6"/>
      <c r="BE498" s="6"/>
      <c r="BF498" s="6"/>
    </row>
    <row r="499" spans="6:58" x14ac:dyDescent="0.2"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BD499" s="6"/>
      <c r="BE499" s="6"/>
      <c r="BF499" s="6"/>
    </row>
    <row r="500" spans="6:58" x14ac:dyDescent="0.2"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BD500" s="6"/>
      <c r="BE500" s="6"/>
      <c r="BF500" s="6"/>
    </row>
    <row r="501" spans="6:58" x14ac:dyDescent="0.2"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BD501" s="6"/>
      <c r="BE501" s="6"/>
      <c r="BF501" s="6"/>
    </row>
    <row r="502" spans="6:58" x14ac:dyDescent="0.2"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BD502" s="6"/>
      <c r="BE502" s="6"/>
      <c r="BF502" s="6"/>
    </row>
    <row r="503" spans="6:58" x14ac:dyDescent="0.2"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BD503" s="6"/>
      <c r="BE503" s="6"/>
      <c r="BF503" s="6"/>
    </row>
    <row r="504" spans="6:58" x14ac:dyDescent="0.2"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BD504" s="6"/>
      <c r="BE504" s="6"/>
      <c r="BF504" s="6"/>
    </row>
    <row r="505" spans="6:58" x14ac:dyDescent="0.2"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BD505" s="6"/>
      <c r="BE505" s="6"/>
      <c r="BF505" s="6"/>
    </row>
    <row r="506" spans="6:58" x14ac:dyDescent="0.2"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BD506" s="6"/>
      <c r="BE506" s="6"/>
      <c r="BF506" s="6"/>
    </row>
    <row r="507" spans="6:58" x14ac:dyDescent="0.2"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BD507" s="6"/>
      <c r="BE507" s="6"/>
      <c r="BF507" s="6"/>
    </row>
    <row r="508" spans="6:58" x14ac:dyDescent="0.2"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BD508" s="6"/>
      <c r="BE508" s="6"/>
      <c r="BF508" s="6"/>
    </row>
    <row r="509" spans="6:58" x14ac:dyDescent="0.2"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BD509" s="6"/>
      <c r="BE509" s="6"/>
      <c r="BF509" s="6"/>
    </row>
    <row r="510" spans="6:58" x14ac:dyDescent="0.2"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BD510" s="6"/>
      <c r="BE510" s="6"/>
      <c r="BF510" s="6"/>
    </row>
    <row r="511" spans="6:58" x14ac:dyDescent="0.2"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BD511" s="6"/>
      <c r="BE511" s="6"/>
      <c r="BF511" s="6"/>
    </row>
    <row r="512" spans="6:58" x14ac:dyDescent="0.2"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BD512" s="6"/>
      <c r="BE512" s="6"/>
      <c r="BF512" s="6"/>
    </row>
    <row r="513" spans="6:58" x14ac:dyDescent="0.2"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BD513" s="6"/>
      <c r="BE513" s="6"/>
      <c r="BF513" s="6"/>
    </row>
    <row r="514" spans="6:58" x14ac:dyDescent="0.2"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BD514" s="6"/>
      <c r="BE514" s="6"/>
      <c r="BF514" s="6"/>
    </row>
    <row r="515" spans="6:58" x14ac:dyDescent="0.2"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BD515" s="6"/>
      <c r="BE515" s="6"/>
      <c r="BF515" s="6"/>
    </row>
    <row r="516" spans="6:58" x14ac:dyDescent="0.2"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BD516" s="6"/>
      <c r="BE516" s="6"/>
      <c r="BF516" s="6"/>
    </row>
    <row r="517" spans="6:58" x14ac:dyDescent="0.2"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BD517" s="6"/>
      <c r="BE517" s="6"/>
      <c r="BF517" s="6"/>
    </row>
    <row r="518" spans="6:58" x14ac:dyDescent="0.2"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BD518" s="6"/>
      <c r="BE518" s="6"/>
      <c r="BF518" s="6"/>
    </row>
    <row r="519" spans="6:58" x14ac:dyDescent="0.2"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BD519" s="6"/>
      <c r="BE519" s="6"/>
      <c r="BF519" s="6"/>
    </row>
    <row r="520" spans="6:58" x14ac:dyDescent="0.2"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BD520" s="6"/>
      <c r="BE520" s="6"/>
      <c r="BF520" s="6"/>
    </row>
    <row r="521" spans="6:58" x14ac:dyDescent="0.2"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BD521" s="6"/>
      <c r="BE521" s="6"/>
      <c r="BF521" s="6"/>
    </row>
    <row r="522" spans="6:58" x14ac:dyDescent="0.2"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BD522" s="6"/>
      <c r="BE522" s="6"/>
      <c r="BF522" s="6"/>
    </row>
    <row r="523" spans="6:58" x14ac:dyDescent="0.2"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BD523" s="6"/>
      <c r="BE523" s="6"/>
      <c r="BF523" s="6"/>
    </row>
    <row r="524" spans="6:58" x14ac:dyDescent="0.2"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BD524" s="6"/>
      <c r="BE524" s="6"/>
      <c r="BF524" s="6"/>
    </row>
    <row r="525" spans="6:58" x14ac:dyDescent="0.2"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BD525" s="6"/>
      <c r="BE525" s="6"/>
      <c r="BF525" s="6"/>
    </row>
    <row r="526" spans="6:58" x14ac:dyDescent="0.2"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BD526" s="6"/>
      <c r="BE526" s="6"/>
      <c r="BF526" s="6"/>
    </row>
    <row r="527" spans="6:58" x14ac:dyDescent="0.2"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BD527" s="6"/>
      <c r="BE527" s="6"/>
      <c r="BF527" s="6"/>
    </row>
    <row r="528" spans="6:58" x14ac:dyDescent="0.2"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BD528" s="6"/>
      <c r="BE528" s="6"/>
      <c r="BF528" s="6"/>
    </row>
    <row r="529" spans="6:58" x14ac:dyDescent="0.2"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BD529" s="6"/>
      <c r="BE529" s="6"/>
      <c r="BF529" s="6"/>
    </row>
    <row r="530" spans="6:58" x14ac:dyDescent="0.2"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BD530" s="6"/>
      <c r="BE530" s="6"/>
      <c r="BF530" s="6"/>
    </row>
    <row r="531" spans="6:58" x14ac:dyDescent="0.2"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BD531" s="6"/>
      <c r="BE531" s="6"/>
      <c r="BF531" s="6"/>
    </row>
    <row r="532" spans="6:58" x14ac:dyDescent="0.2"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BD532" s="6"/>
      <c r="BE532" s="6"/>
      <c r="BF532" s="6"/>
    </row>
    <row r="533" spans="6:58" x14ac:dyDescent="0.2"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BD533" s="6"/>
      <c r="BE533" s="6"/>
      <c r="BF533" s="6"/>
    </row>
    <row r="534" spans="6:58" x14ac:dyDescent="0.2"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BD534" s="6"/>
      <c r="BE534" s="6"/>
      <c r="BF534" s="6"/>
    </row>
    <row r="535" spans="6:58" x14ac:dyDescent="0.2"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BD535" s="6"/>
      <c r="BE535" s="6"/>
      <c r="BF535" s="6"/>
    </row>
    <row r="536" spans="6:58" x14ac:dyDescent="0.2"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BD536" s="6"/>
      <c r="BE536" s="6"/>
      <c r="BF536" s="6"/>
    </row>
    <row r="537" spans="6:58" x14ac:dyDescent="0.2"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BD537" s="6"/>
      <c r="BE537" s="6"/>
      <c r="BF537" s="6"/>
    </row>
    <row r="538" spans="6:58" x14ac:dyDescent="0.2"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BD538" s="6"/>
      <c r="BE538" s="6"/>
      <c r="BF538" s="6"/>
    </row>
    <row r="539" spans="6:58" x14ac:dyDescent="0.2"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BD539" s="6"/>
      <c r="BE539" s="6"/>
      <c r="BF539" s="6"/>
    </row>
    <row r="540" spans="6:58" x14ac:dyDescent="0.2"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BD540" s="6"/>
      <c r="BE540" s="6"/>
      <c r="BF540" s="6"/>
    </row>
    <row r="541" spans="6:58" x14ac:dyDescent="0.2"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BD541" s="6"/>
      <c r="BE541" s="6"/>
      <c r="BF541" s="6"/>
    </row>
    <row r="542" spans="6:58" x14ac:dyDescent="0.2"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BD542" s="6"/>
      <c r="BE542" s="6"/>
      <c r="BF542" s="6"/>
    </row>
    <row r="543" spans="6:58" x14ac:dyDescent="0.2"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BD543" s="6"/>
      <c r="BE543" s="6"/>
      <c r="BF543" s="6"/>
    </row>
    <row r="544" spans="6:58" x14ac:dyDescent="0.2"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BD544" s="6"/>
      <c r="BE544" s="6"/>
      <c r="BF544" s="6"/>
    </row>
    <row r="545" spans="6:58" x14ac:dyDescent="0.2"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BD545" s="6"/>
      <c r="BE545" s="6"/>
      <c r="BF545" s="6"/>
    </row>
    <row r="546" spans="6:58" x14ac:dyDescent="0.2"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BD546" s="6"/>
      <c r="BE546" s="6"/>
      <c r="BF546" s="6"/>
    </row>
    <row r="547" spans="6:58" x14ac:dyDescent="0.2"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BD547" s="6"/>
      <c r="BE547" s="6"/>
      <c r="BF547" s="6"/>
    </row>
    <row r="548" spans="6:58" x14ac:dyDescent="0.2"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BD548" s="6"/>
      <c r="BE548" s="6"/>
      <c r="BF548" s="6"/>
    </row>
    <row r="549" spans="6:58" x14ac:dyDescent="0.2"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BD549" s="6"/>
      <c r="BE549" s="6"/>
      <c r="BF549" s="6"/>
    </row>
    <row r="550" spans="6:58" x14ac:dyDescent="0.2"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BD550" s="6"/>
      <c r="BE550" s="6"/>
      <c r="BF550" s="6"/>
    </row>
    <row r="551" spans="6:58" x14ac:dyDescent="0.2"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BD551" s="6"/>
      <c r="BE551" s="6"/>
      <c r="BF551" s="6"/>
    </row>
    <row r="552" spans="6:58" x14ac:dyDescent="0.2"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BD552" s="6"/>
      <c r="BE552" s="6"/>
      <c r="BF552" s="6"/>
    </row>
    <row r="553" spans="6:58" x14ac:dyDescent="0.2"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BD553" s="6"/>
      <c r="BE553" s="6"/>
      <c r="BF553" s="6"/>
    </row>
    <row r="554" spans="6:58" x14ac:dyDescent="0.2"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BD554" s="6"/>
      <c r="BE554" s="6"/>
      <c r="BF554" s="6"/>
    </row>
    <row r="555" spans="6:58" x14ac:dyDescent="0.2"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BD555" s="6"/>
      <c r="BE555" s="6"/>
      <c r="BF555" s="6"/>
    </row>
    <row r="556" spans="6:58" x14ac:dyDescent="0.2"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BD556" s="6"/>
      <c r="BE556" s="6"/>
      <c r="BF556" s="6"/>
    </row>
    <row r="557" spans="6:58" x14ac:dyDescent="0.2"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BD557" s="6"/>
      <c r="BE557" s="6"/>
      <c r="BF557" s="6"/>
    </row>
    <row r="558" spans="6:58" x14ac:dyDescent="0.2"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BD558" s="6"/>
      <c r="BE558" s="6"/>
      <c r="BF558" s="6"/>
    </row>
    <row r="559" spans="6:58" x14ac:dyDescent="0.2"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BD559" s="6"/>
      <c r="BE559" s="6"/>
      <c r="BF559" s="6"/>
    </row>
    <row r="560" spans="6:58" x14ac:dyDescent="0.2"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BD560" s="6"/>
      <c r="BE560" s="6"/>
      <c r="BF560" s="6"/>
    </row>
    <row r="561" spans="6:58" x14ac:dyDescent="0.2"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BD561" s="6"/>
      <c r="BE561" s="6"/>
      <c r="BF561" s="6"/>
    </row>
    <row r="562" spans="6:58" x14ac:dyDescent="0.2"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BD562" s="6"/>
      <c r="BE562" s="6"/>
      <c r="BF562" s="6"/>
    </row>
    <row r="563" spans="6:58" x14ac:dyDescent="0.2"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BD563" s="6"/>
      <c r="BE563" s="6"/>
      <c r="BF563" s="6"/>
    </row>
    <row r="564" spans="6:58" x14ac:dyDescent="0.2"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BD564" s="6"/>
      <c r="BE564" s="6"/>
      <c r="BF564" s="6"/>
    </row>
    <row r="565" spans="6:58" x14ac:dyDescent="0.2"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BD565" s="6"/>
      <c r="BE565" s="6"/>
      <c r="BF565" s="6"/>
    </row>
    <row r="566" spans="6:58" x14ac:dyDescent="0.2"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BD566" s="6"/>
      <c r="BE566" s="6"/>
      <c r="BF566" s="6"/>
    </row>
    <row r="567" spans="6:58" x14ac:dyDescent="0.2"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BD567" s="6"/>
      <c r="BE567" s="6"/>
      <c r="BF567" s="6"/>
    </row>
    <row r="568" spans="6:58" x14ac:dyDescent="0.2"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BD568" s="6"/>
      <c r="BE568" s="6"/>
      <c r="BF568" s="6"/>
    </row>
    <row r="569" spans="6:58" x14ac:dyDescent="0.2"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BD569" s="6"/>
      <c r="BE569" s="6"/>
      <c r="BF569" s="6"/>
    </row>
    <row r="570" spans="6:58" x14ac:dyDescent="0.2"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BD570" s="6"/>
      <c r="BE570" s="6"/>
      <c r="BF570" s="6"/>
    </row>
    <row r="571" spans="6:58" x14ac:dyDescent="0.2"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BD571" s="6"/>
      <c r="BE571" s="6"/>
      <c r="BF571" s="6"/>
    </row>
    <row r="572" spans="6:58" x14ac:dyDescent="0.2"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BD572" s="6"/>
      <c r="BE572" s="6"/>
      <c r="BF572" s="6"/>
    </row>
    <row r="573" spans="6:58" x14ac:dyDescent="0.2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BD573" s="6"/>
      <c r="BE573" s="6"/>
      <c r="BF573" s="6"/>
    </row>
    <row r="574" spans="6:58" x14ac:dyDescent="0.2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BD574" s="6"/>
      <c r="BE574" s="6"/>
      <c r="BF574" s="6"/>
    </row>
    <row r="575" spans="6:58" x14ac:dyDescent="0.2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BD575" s="6"/>
      <c r="BE575" s="6"/>
      <c r="BF575" s="6"/>
    </row>
    <row r="576" spans="6:58" x14ac:dyDescent="0.2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BD576" s="6"/>
      <c r="BE576" s="6"/>
      <c r="BF576" s="6"/>
    </row>
    <row r="577" spans="6:58" x14ac:dyDescent="0.2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BD577" s="6"/>
      <c r="BE577" s="6"/>
      <c r="BF577" s="6"/>
    </row>
    <row r="578" spans="6:58" x14ac:dyDescent="0.2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BD578" s="6"/>
      <c r="BE578" s="6"/>
      <c r="BF578" s="6"/>
    </row>
    <row r="579" spans="6:58" x14ac:dyDescent="0.2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BD579" s="6"/>
      <c r="BE579" s="6"/>
      <c r="BF579" s="6"/>
    </row>
    <row r="580" spans="6:58" x14ac:dyDescent="0.2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BD580" s="6"/>
      <c r="BE580" s="6"/>
      <c r="BF580" s="6"/>
    </row>
    <row r="581" spans="6:58" x14ac:dyDescent="0.2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BD581" s="6"/>
      <c r="BE581" s="6"/>
      <c r="BF581" s="6"/>
    </row>
    <row r="582" spans="6:58" x14ac:dyDescent="0.2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BD582" s="6"/>
      <c r="BE582" s="6"/>
      <c r="BF582" s="6"/>
    </row>
    <row r="583" spans="6:58" x14ac:dyDescent="0.2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BD583" s="6"/>
      <c r="BE583" s="6"/>
      <c r="BF583" s="6"/>
    </row>
    <row r="584" spans="6:58" x14ac:dyDescent="0.2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BD584" s="6"/>
      <c r="BE584" s="6"/>
      <c r="BF584" s="6"/>
    </row>
    <row r="585" spans="6:58" x14ac:dyDescent="0.2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BD585" s="6"/>
      <c r="BE585" s="6"/>
      <c r="BF585" s="6"/>
    </row>
    <row r="586" spans="6:58" x14ac:dyDescent="0.2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BD586" s="6"/>
      <c r="BE586" s="6"/>
      <c r="BF586" s="6"/>
    </row>
    <row r="587" spans="6:58" x14ac:dyDescent="0.2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BD587" s="6"/>
      <c r="BE587" s="6"/>
      <c r="BF587" s="6"/>
    </row>
    <row r="588" spans="6:58" x14ac:dyDescent="0.2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BD588" s="6"/>
      <c r="BE588" s="6"/>
      <c r="BF588" s="6"/>
    </row>
    <row r="589" spans="6:58" x14ac:dyDescent="0.2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BD589" s="6"/>
      <c r="BE589" s="6"/>
      <c r="BF589" s="6"/>
    </row>
    <row r="590" spans="6:58" x14ac:dyDescent="0.2"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BD590" s="6"/>
      <c r="BE590" s="6"/>
      <c r="BF590" s="6"/>
    </row>
    <row r="591" spans="6:58" x14ac:dyDescent="0.2"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BD591" s="6"/>
      <c r="BE591" s="6"/>
      <c r="BF591" s="6"/>
    </row>
    <row r="592" spans="6:58" x14ac:dyDescent="0.2"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BD592" s="6"/>
      <c r="BE592" s="6"/>
      <c r="BF592" s="6"/>
    </row>
    <row r="593" spans="6:58" x14ac:dyDescent="0.2"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BD593" s="6"/>
      <c r="BE593" s="6"/>
      <c r="BF593" s="6"/>
    </row>
    <row r="594" spans="6:58" x14ac:dyDescent="0.2"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BD594" s="6"/>
      <c r="BE594" s="6"/>
      <c r="BF594" s="6"/>
    </row>
    <row r="595" spans="6:58" x14ac:dyDescent="0.2"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BD595" s="6"/>
      <c r="BE595" s="6"/>
      <c r="BF595" s="6"/>
    </row>
    <row r="596" spans="6:58" x14ac:dyDescent="0.2"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BD596" s="6"/>
      <c r="BE596" s="6"/>
      <c r="BF596" s="6"/>
    </row>
    <row r="597" spans="6:58" x14ac:dyDescent="0.2"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BD597" s="6"/>
      <c r="BE597" s="6"/>
      <c r="BF597" s="6"/>
    </row>
    <row r="598" spans="6:58" x14ac:dyDescent="0.2"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BD598" s="6"/>
      <c r="BE598" s="6"/>
      <c r="BF598" s="6"/>
    </row>
    <row r="599" spans="6:58" x14ac:dyDescent="0.2"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BD599" s="6"/>
      <c r="BE599" s="6"/>
      <c r="BF599" s="6"/>
    </row>
    <row r="600" spans="6:58" x14ac:dyDescent="0.2"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BD600" s="6"/>
      <c r="BE600" s="6"/>
      <c r="BF600" s="6"/>
    </row>
    <row r="601" spans="6:58" x14ac:dyDescent="0.2"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BD601" s="6"/>
      <c r="BE601" s="6"/>
      <c r="BF601" s="6"/>
    </row>
    <row r="602" spans="6:58" x14ac:dyDescent="0.2"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BD602" s="6"/>
      <c r="BE602" s="6"/>
      <c r="BF602" s="6"/>
    </row>
    <row r="603" spans="6:58" x14ac:dyDescent="0.2"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BD603" s="6"/>
      <c r="BE603" s="6"/>
      <c r="BF603" s="6"/>
    </row>
    <row r="604" spans="6:58" x14ac:dyDescent="0.2"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BD604" s="6"/>
      <c r="BE604" s="6"/>
      <c r="BF604" s="6"/>
    </row>
    <row r="605" spans="6:58" x14ac:dyDescent="0.2"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BD605" s="6"/>
      <c r="BE605" s="6"/>
      <c r="BF605" s="6"/>
    </row>
    <row r="606" spans="6:58" x14ac:dyDescent="0.2"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BD606" s="6"/>
      <c r="BE606" s="6"/>
      <c r="BF606" s="6"/>
    </row>
    <row r="607" spans="6:58" x14ac:dyDescent="0.2"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BD607" s="6"/>
      <c r="BE607" s="6"/>
      <c r="BF607" s="6"/>
    </row>
    <row r="608" spans="6:58" x14ac:dyDescent="0.2"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BD608" s="6"/>
      <c r="BE608" s="6"/>
      <c r="BF608" s="6"/>
    </row>
    <row r="609" spans="6:58" x14ac:dyDescent="0.2"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BD609" s="6"/>
      <c r="BE609" s="6"/>
      <c r="BF609" s="6"/>
    </row>
    <row r="610" spans="6:58" x14ac:dyDescent="0.2"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BD610" s="6"/>
      <c r="BE610" s="6"/>
      <c r="BF610" s="6"/>
    </row>
    <row r="611" spans="6:58" x14ac:dyDescent="0.2"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BD611" s="6"/>
      <c r="BE611" s="6"/>
      <c r="BF611" s="6"/>
    </row>
    <row r="612" spans="6:58" x14ac:dyDescent="0.2"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BD612" s="6"/>
      <c r="BE612" s="6"/>
      <c r="BF612" s="6"/>
    </row>
    <row r="613" spans="6:58" x14ac:dyDescent="0.2"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BD613" s="6"/>
      <c r="BE613" s="6"/>
      <c r="BF613" s="6"/>
    </row>
    <row r="614" spans="6:58" x14ac:dyDescent="0.2"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BD614" s="6"/>
      <c r="BE614" s="6"/>
      <c r="BF614" s="6"/>
    </row>
    <row r="615" spans="6:58" x14ac:dyDescent="0.2"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BD615" s="6"/>
      <c r="BE615" s="6"/>
      <c r="BF615" s="6"/>
    </row>
    <row r="616" spans="6:58" x14ac:dyDescent="0.2"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BD616" s="6"/>
      <c r="BE616" s="6"/>
      <c r="BF616" s="6"/>
    </row>
    <row r="617" spans="6:58" x14ac:dyDescent="0.2"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BD617" s="6"/>
      <c r="BE617" s="6"/>
      <c r="BF617" s="6"/>
    </row>
    <row r="618" spans="6:58" x14ac:dyDescent="0.2"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BD618" s="6"/>
      <c r="BE618" s="6"/>
      <c r="BF618" s="6"/>
    </row>
    <row r="619" spans="6:58" x14ac:dyDescent="0.2"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BD619" s="6"/>
      <c r="BE619" s="6"/>
      <c r="BF619" s="6"/>
    </row>
    <row r="620" spans="6:58" x14ac:dyDescent="0.2"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BD620" s="6"/>
      <c r="BE620" s="6"/>
      <c r="BF620" s="6"/>
    </row>
    <row r="621" spans="6:58" x14ac:dyDescent="0.2"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BD621" s="6"/>
      <c r="BE621" s="6"/>
      <c r="BF621" s="6"/>
    </row>
    <row r="622" spans="6:58" x14ac:dyDescent="0.2"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BD622" s="6"/>
      <c r="BE622" s="6"/>
      <c r="BF622" s="6"/>
    </row>
    <row r="623" spans="6:58" x14ac:dyDescent="0.2"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BD623" s="6"/>
      <c r="BE623" s="6"/>
      <c r="BF623" s="6"/>
    </row>
    <row r="624" spans="6:58" x14ac:dyDescent="0.2"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BD624" s="6"/>
      <c r="BE624" s="6"/>
      <c r="BF624" s="6"/>
    </row>
    <row r="625" spans="6:58" x14ac:dyDescent="0.2"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BD625" s="6"/>
      <c r="BE625" s="6"/>
      <c r="BF625" s="6"/>
    </row>
    <row r="626" spans="6:58" x14ac:dyDescent="0.2"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BD626" s="6"/>
      <c r="BE626" s="6"/>
      <c r="BF626" s="6"/>
    </row>
    <row r="627" spans="6:58" x14ac:dyDescent="0.2"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BD627" s="6"/>
      <c r="BE627" s="6"/>
      <c r="BF627" s="6"/>
    </row>
    <row r="628" spans="6:58" x14ac:dyDescent="0.2"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BD628" s="6"/>
      <c r="BE628" s="6"/>
      <c r="BF628" s="6"/>
    </row>
    <row r="629" spans="6:58" x14ac:dyDescent="0.2"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BD629" s="6"/>
      <c r="BE629" s="6"/>
      <c r="BF629" s="6"/>
    </row>
    <row r="630" spans="6:58" x14ac:dyDescent="0.2"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BD630" s="6"/>
      <c r="BE630" s="6"/>
      <c r="BF630" s="6"/>
    </row>
    <row r="631" spans="6:58" x14ac:dyDescent="0.2"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BD631" s="6"/>
      <c r="BE631" s="6"/>
      <c r="BF631" s="6"/>
    </row>
    <row r="632" spans="6:58" x14ac:dyDescent="0.2"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BD632" s="6"/>
      <c r="BE632" s="6"/>
      <c r="BF632" s="6"/>
    </row>
    <row r="633" spans="6:58" x14ac:dyDescent="0.2"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BD633" s="6"/>
      <c r="BE633" s="6"/>
      <c r="BF633" s="6"/>
    </row>
    <row r="634" spans="6:58" x14ac:dyDescent="0.2"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BD634" s="6"/>
      <c r="BE634" s="6"/>
      <c r="BF634" s="6"/>
    </row>
    <row r="635" spans="6:58" x14ac:dyDescent="0.2"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BD635" s="6"/>
      <c r="BE635" s="6"/>
      <c r="BF635" s="6"/>
    </row>
    <row r="636" spans="6:58" x14ac:dyDescent="0.2"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BD636" s="6"/>
      <c r="BE636" s="6"/>
      <c r="BF636" s="6"/>
    </row>
    <row r="637" spans="6:58" x14ac:dyDescent="0.2"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BD637" s="6"/>
      <c r="BE637" s="6"/>
      <c r="BF637" s="6"/>
    </row>
    <row r="638" spans="6:58" x14ac:dyDescent="0.2"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BD638" s="6"/>
      <c r="BE638" s="6"/>
      <c r="BF638" s="6"/>
    </row>
    <row r="639" spans="6:58" x14ac:dyDescent="0.2"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BD639" s="6"/>
      <c r="BE639" s="6"/>
      <c r="BF639" s="6"/>
    </row>
    <row r="640" spans="6:58" x14ac:dyDescent="0.2"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BD640" s="6"/>
      <c r="BE640" s="6"/>
      <c r="BF640" s="6"/>
    </row>
    <row r="641" spans="6:58" x14ac:dyDescent="0.2"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BD641" s="6"/>
      <c r="BE641" s="6"/>
      <c r="BF641" s="6"/>
    </row>
    <row r="642" spans="6:58" x14ac:dyDescent="0.2"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BD642" s="6"/>
      <c r="BE642" s="6"/>
      <c r="BF642" s="6"/>
    </row>
    <row r="643" spans="6:58" x14ac:dyDescent="0.2"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BD643" s="6"/>
      <c r="BE643" s="6"/>
      <c r="BF643" s="6"/>
    </row>
    <row r="644" spans="6:58" x14ac:dyDescent="0.2"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BD644" s="6"/>
      <c r="BE644" s="6"/>
      <c r="BF644" s="6"/>
    </row>
    <row r="645" spans="6:58" x14ac:dyDescent="0.2"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BD645" s="6"/>
      <c r="BE645" s="6"/>
      <c r="BF645" s="6"/>
    </row>
    <row r="646" spans="6:58" x14ac:dyDescent="0.2"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BD646" s="6"/>
      <c r="BE646" s="6"/>
      <c r="BF646" s="6"/>
    </row>
    <row r="647" spans="6:58" x14ac:dyDescent="0.2"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BD647" s="6"/>
      <c r="BE647" s="6"/>
      <c r="BF647" s="6"/>
    </row>
    <row r="648" spans="6:58" x14ac:dyDescent="0.2"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BD648" s="6"/>
      <c r="BE648" s="6"/>
      <c r="BF648" s="6"/>
    </row>
    <row r="649" spans="6:58" x14ac:dyDescent="0.2"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BD649" s="6"/>
      <c r="BE649" s="6"/>
      <c r="BF649" s="6"/>
    </row>
    <row r="650" spans="6:58" x14ac:dyDescent="0.2"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BD650" s="6"/>
      <c r="BE650" s="6"/>
      <c r="BF650" s="6"/>
    </row>
    <row r="651" spans="6:58" x14ac:dyDescent="0.2"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BD651" s="6"/>
      <c r="BE651" s="6"/>
      <c r="BF651" s="6"/>
    </row>
    <row r="652" spans="6:58" x14ac:dyDescent="0.2"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BD652" s="6"/>
      <c r="BE652" s="6"/>
      <c r="BF652" s="6"/>
    </row>
    <row r="653" spans="6:58" x14ac:dyDescent="0.2"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BD653" s="6"/>
      <c r="BE653" s="6"/>
      <c r="BF653" s="6"/>
    </row>
    <row r="654" spans="6:58" x14ac:dyDescent="0.2"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BD654" s="6"/>
      <c r="BE654" s="6"/>
      <c r="BF654" s="6"/>
    </row>
    <row r="655" spans="6:58" x14ac:dyDescent="0.2"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BD655" s="6"/>
      <c r="BE655" s="6"/>
      <c r="BF655" s="6"/>
    </row>
    <row r="656" spans="6:58" x14ac:dyDescent="0.2"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BD656" s="6"/>
      <c r="BE656" s="6"/>
      <c r="BF656" s="6"/>
    </row>
    <row r="657" spans="6:58" x14ac:dyDescent="0.2"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BD657" s="6"/>
      <c r="BE657" s="6"/>
      <c r="BF657" s="6"/>
    </row>
    <row r="658" spans="6:58" x14ac:dyDescent="0.2"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BD658" s="6"/>
      <c r="BE658" s="6"/>
      <c r="BF658" s="6"/>
    </row>
    <row r="659" spans="6:58" x14ac:dyDescent="0.2"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BD659" s="6"/>
      <c r="BE659" s="6"/>
      <c r="BF659" s="6"/>
    </row>
    <row r="660" spans="6:58" x14ac:dyDescent="0.2"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BD660" s="6"/>
      <c r="BE660" s="6"/>
      <c r="BF660" s="6"/>
    </row>
    <row r="661" spans="6:58" x14ac:dyDescent="0.2"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BD661" s="6"/>
      <c r="BE661" s="6"/>
      <c r="BF661" s="6"/>
    </row>
    <row r="662" spans="6:58" x14ac:dyDescent="0.2"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BD662" s="6"/>
      <c r="BE662" s="6"/>
      <c r="BF662" s="6"/>
    </row>
    <row r="663" spans="6:58" x14ac:dyDescent="0.2"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BD663" s="6"/>
      <c r="BE663" s="6"/>
      <c r="BF663" s="6"/>
    </row>
    <row r="664" spans="6:58" x14ac:dyDescent="0.2"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BD664" s="6"/>
      <c r="BE664" s="6"/>
      <c r="BF664" s="6"/>
    </row>
    <row r="665" spans="6:58" x14ac:dyDescent="0.2"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BD665" s="6"/>
      <c r="BE665" s="6"/>
      <c r="BF665" s="6"/>
    </row>
    <row r="666" spans="6:58" x14ac:dyDescent="0.2"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BD666" s="6"/>
      <c r="BE666" s="6"/>
      <c r="BF666" s="6"/>
    </row>
    <row r="667" spans="6:58" x14ac:dyDescent="0.2"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BD667" s="6"/>
      <c r="BE667" s="6"/>
      <c r="BF667" s="6"/>
    </row>
    <row r="668" spans="6:58" x14ac:dyDescent="0.2"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BD668" s="6"/>
      <c r="BE668" s="6"/>
      <c r="BF668" s="6"/>
    </row>
    <row r="669" spans="6:58" x14ac:dyDescent="0.2"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BD669" s="6"/>
      <c r="BE669" s="6"/>
      <c r="BF669" s="6"/>
    </row>
    <row r="670" spans="6:58" x14ac:dyDescent="0.2"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BD670" s="6"/>
      <c r="BE670" s="6"/>
      <c r="BF670" s="6"/>
    </row>
    <row r="671" spans="6:58" x14ac:dyDescent="0.2"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BD671" s="6"/>
      <c r="BE671" s="6"/>
      <c r="BF671" s="6"/>
    </row>
    <row r="672" spans="6:58" x14ac:dyDescent="0.2"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BD672" s="6"/>
      <c r="BE672" s="6"/>
      <c r="BF672" s="6"/>
    </row>
    <row r="673" spans="6:58" x14ac:dyDescent="0.2"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BD673" s="6"/>
      <c r="BE673" s="6"/>
      <c r="BF673" s="6"/>
    </row>
    <row r="674" spans="6:58" x14ac:dyDescent="0.2"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BD674" s="6"/>
      <c r="BE674" s="6"/>
      <c r="BF674" s="6"/>
    </row>
    <row r="675" spans="6:58" x14ac:dyDescent="0.2"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BD675" s="6"/>
      <c r="BE675" s="6"/>
      <c r="BF675" s="6"/>
    </row>
    <row r="676" spans="6:58" x14ac:dyDescent="0.2"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BD676" s="6"/>
      <c r="BE676" s="6"/>
      <c r="BF676" s="6"/>
    </row>
    <row r="677" spans="6:58" x14ac:dyDescent="0.2"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BD677" s="6"/>
      <c r="BE677" s="6"/>
      <c r="BF677" s="6"/>
    </row>
    <row r="678" spans="6:58" x14ac:dyDescent="0.2"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BD678" s="6"/>
      <c r="BE678" s="6"/>
      <c r="BF678" s="6"/>
    </row>
    <row r="679" spans="6:58" x14ac:dyDescent="0.2"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BD679" s="6"/>
      <c r="BE679" s="6"/>
      <c r="BF679" s="6"/>
    </row>
    <row r="680" spans="6:58" x14ac:dyDescent="0.2"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BD680" s="6"/>
      <c r="BE680" s="6"/>
      <c r="BF680" s="6"/>
    </row>
    <row r="681" spans="6:58" x14ac:dyDescent="0.2"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BD681" s="6"/>
      <c r="BE681" s="6"/>
      <c r="BF681" s="6"/>
    </row>
    <row r="682" spans="6:58" x14ac:dyDescent="0.2"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BD682" s="6"/>
      <c r="BE682" s="6"/>
      <c r="BF682" s="6"/>
    </row>
    <row r="683" spans="6:58" x14ac:dyDescent="0.2"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BD683" s="6"/>
      <c r="BE683" s="6"/>
      <c r="BF683" s="6"/>
    </row>
    <row r="684" spans="6:58" x14ac:dyDescent="0.2"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BD684" s="6"/>
      <c r="BE684" s="6"/>
      <c r="BF684" s="6"/>
    </row>
    <row r="685" spans="6:58" x14ac:dyDescent="0.2"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BD685" s="6"/>
      <c r="BE685" s="6"/>
      <c r="BF685" s="6"/>
    </row>
    <row r="686" spans="6:58" x14ac:dyDescent="0.2"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BD686" s="6"/>
      <c r="BE686" s="6"/>
      <c r="BF686" s="6"/>
    </row>
    <row r="687" spans="6:58" x14ac:dyDescent="0.2"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BD687" s="6"/>
      <c r="BE687" s="6"/>
      <c r="BF687" s="6"/>
    </row>
    <row r="688" spans="6:58" x14ac:dyDescent="0.2"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BD688" s="6"/>
      <c r="BE688" s="6"/>
      <c r="BF688" s="6"/>
    </row>
    <row r="689" spans="6:58" x14ac:dyDescent="0.2"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BD689" s="6"/>
      <c r="BE689" s="6"/>
      <c r="BF689" s="6"/>
    </row>
    <row r="690" spans="6:58" x14ac:dyDescent="0.2"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BD690" s="6"/>
      <c r="BE690" s="6"/>
      <c r="BF690" s="6"/>
    </row>
    <row r="691" spans="6:58" x14ac:dyDescent="0.2"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BD691" s="6"/>
      <c r="BE691" s="6"/>
      <c r="BF691" s="6"/>
    </row>
    <row r="692" spans="6:58" x14ac:dyDescent="0.2"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BD692" s="6"/>
      <c r="BE692" s="6"/>
      <c r="BF692" s="6"/>
    </row>
    <row r="693" spans="6:58" x14ac:dyDescent="0.2"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BD693" s="6"/>
      <c r="BE693" s="6"/>
      <c r="BF693" s="6"/>
    </row>
    <row r="694" spans="6:58" x14ac:dyDescent="0.2"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BD694" s="6"/>
      <c r="BE694" s="6"/>
      <c r="BF694" s="6"/>
    </row>
    <row r="695" spans="6:58" x14ac:dyDescent="0.2"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BD695" s="6"/>
      <c r="BE695" s="6"/>
      <c r="BF695" s="6"/>
    </row>
    <row r="696" spans="6:58" x14ac:dyDescent="0.2"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BD696" s="6"/>
      <c r="BE696" s="6"/>
      <c r="BF696" s="6"/>
    </row>
    <row r="697" spans="6:58" x14ac:dyDescent="0.2"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BD697" s="6"/>
      <c r="BE697" s="6"/>
      <c r="BF697" s="6"/>
    </row>
    <row r="698" spans="6:58" x14ac:dyDescent="0.2"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BD698" s="6"/>
      <c r="BE698" s="6"/>
      <c r="BF698" s="6"/>
    </row>
    <row r="699" spans="6:58" x14ac:dyDescent="0.2"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BD699" s="6"/>
      <c r="BE699" s="6"/>
      <c r="BF699" s="6"/>
    </row>
    <row r="700" spans="6:58" x14ac:dyDescent="0.2"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BD700" s="6"/>
      <c r="BE700" s="6"/>
      <c r="BF700" s="6"/>
    </row>
    <row r="701" spans="6:58" x14ac:dyDescent="0.2"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BD701" s="6"/>
      <c r="BE701" s="6"/>
      <c r="BF701" s="6"/>
    </row>
    <row r="702" spans="6:58" x14ac:dyDescent="0.2"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BD702" s="6"/>
      <c r="BE702" s="6"/>
      <c r="BF702" s="6"/>
    </row>
    <row r="703" spans="6:58" x14ac:dyDescent="0.2"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BD703" s="6"/>
      <c r="BE703" s="6"/>
      <c r="BF703" s="6"/>
    </row>
    <row r="704" spans="6:58" x14ac:dyDescent="0.2"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BD704" s="6"/>
      <c r="BE704" s="6"/>
      <c r="BF704" s="6"/>
    </row>
    <row r="705" spans="6:58" x14ac:dyDescent="0.2"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BD705" s="6"/>
      <c r="BE705" s="6"/>
      <c r="BF705" s="6"/>
    </row>
    <row r="706" spans="6:58" x14ac:dyDescent="0.2"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BD706" s="6"/>
      <c r="BE706" s="6"/>
      <c r="BF706" s="6"/>
    </row>
    <row r="707" spans="6:58" x14ac:dyDescent="0.2"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BD707" s="6"/>
      <c r="BE707" s="6"/>
      <c r="BF707" s="6"/>
    </row>
    <row r="708" spans="6:58" x14ac:dyDescent="0.2"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BD708" s="6"/>
      <c r="BE708" s="6"/>
      <c r="BF708" s="6"/>
    </row>
    <row r="709" spans="6:58" x14ac:dyDescent="0.2"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BD709" s="6"/>
      <c r="BE709" s="6"/>
      <c r="BF709" s="6"/>
    </row>
    <row r="710" spans="6:58" x14ac:dyDescent="0.2"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BD710" s="6"/>
      <c r="BE710" s="6"/>
      <c r="BF710" s="6"/>
    </row>
    <row r="711" spans="6:58" x14ac:dyDescent="0.2"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BD711" s="6"/>
      <c r="BE711" s="6"/>
      <c r="BF711" s="6"/>
    </row>
    <row r="712" spans="6:58" x14ac:dyDescent="0.2"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BD712" s="6"/>
      <c r="BE712" s="6"/>
      <c r="BF712" s="6"/>
    </row>
    <row r="713" spans="6:58" x14ac:dyDescent="0.2"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BD713" s="6"/>
      <c r="BE713" s="6"/>
      <c r="BF713" s="6"/>
    </row>
    <row r="714" spans="6:58" x14ac:dyDescent="0.2"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BD714" s="6"/>
      <c r="BE714" s="6"/>
      <c r="BF714" s="6"/>
    </row>
    <row r="715" spans="6:58" x14ac:dyDescent="0.2"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BD715" s="6"/>
      <c r="BE715" s="6"/>
      <c r="BF715" s="6"/>
    </row>
    <row r="716" spans="6:58" x14ac:dyDescent="0.2"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BD716" s="6"/>
      <c r="BE716" s="6"/>
      <c r="BF716" s="6"/>
    </row>
    <row r="717" spans="6:58" x14ac:dyDescent="0.2"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BD717" s="6"/>
      <c r="BE717" s="6"/>
      <c r="BF717" s="6"/>
    </row>
    <row r="718" spans="6:58" x14ac:dyDescent="0.2"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BD718" s="6"/>
      <c r="BE718" s="6"/>
      <c r="BF718" s="6"/>
    </row>
    <row r="719" spans="6:58" x14ac:dyDescent="0.2"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BD719" s="6"/>
      <c r="BE719" s="6"/>
      <c r="BF719" s="6"/>
    </row>
    <row r="720" spans="6:58" x14ac:dyDescent="0.2"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BD720" s="6"/>
      <c r="BE720" s="6"/>
      <c r="BF720" s="6"/>
    </row>
    <row r="721" spans="6:58" x14ac:dyDescent="0.2"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BD721" s="6"/>
      <c r="BE721" s="6"/>
      <c r="BF721" s="6"/>
    </row>
    <row r="722" spans="6:58" x14ac:dyDescent="0.2"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BD722" s="6"/>
      <c r="BE722" s="6"/>
      <c r="BF722" s="6"/>
    </row>
    <row r="723" spans="6:58" x14ac:dyDescent="0.2"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BD723" s="6"/>
      <c r="BE723" s="6"/>
      <c r="BF723" s="6"/>
    </row>
    <row r="724" spans="6:58" x14ac:dyDescent="0.2"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BD724" s="6"/>
      <c r="BE724" s="6"/>
      <c r="BF724" s="6"/>
    </row>
    <row r="725" spans="6:58" x14ac:dyDescent="0.2"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BD725" s="6"/>
      <c r="BE725" s="6"/>
      <c r="BF725" s="6"/>
    </row>
    <row r="726" spans="6:58" x14ac:dyDescent="0.2"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BD726" s="6"/>
      <c r="BE726" s="6"/>
      <c r="BF726" s="6"/>
    </row>
    <row r="727" spans="6:58" x14ac:dyDescent="0.2"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BD727" s="6"/>
      <c r="BE727" s="6"/>
      <c r="BF727" s="6"/>
    </row>
    <row r="728" spans="6:58" x14ac:dyDescent="0.2"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BD728" s="6"/>
      <c r="BE728" s="6"/>
      <c r="BF728" s="6"/>
    </row>
    <row r="729" spans="6:58" x14ac:dyDescent="0.2"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BD729" s="6"/>
      <c r="BE729" s="6"/>
      <c r="BF729" s="6"/>
    </row>
    <row r="730" spans="6:58" x14ac:dyDescent="0.2"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BD730" s="6"/>
      <c r="BE730" s="6"/>
      <c r="BF730" s="6"/>
    </row>
    <row r="731" spans="6:58" x14ac:dyDescent="0.2"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BD731" s="6"/>
      <c r="BE731" s="6"/>
      <c r="BF731" s="6"/>
    </row>
    <row r="732" spans="6:58" x14ac:dyDescent="0.2"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BD732" s="6"/>
      <c r="BE732" s="6"/>
      <c r="BF732" s="6"/>
    </row>
    <row r="733" spans="6:58" x14ac:dyDescent="0.2"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BD733" s="6"/>
      <c r="BE733" s="6"/>
      <c r="BF733" s="6"/>
    </row>
    <row r="734" spans="6:58" x14ac:dyDescent="0.2"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BD734" s="6"/>
      <c r="BE734" s="6"/>
      <c r="BF734" s="6"/>
    </row>
    <row r="735" spans="6:58" x14ac:dyDescent="0.2"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BD735" s="6"/>
      <c r="BE735" s="6"/>
      <c r="BF735" s="6"/>
    </row>
    <row r="736" spans="6:58" x14ac:dyDescent="0.2"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BD736" s="6"/>
      <c r="BE736" s="6"/>
      <c r="BF736" s="6"/>
    </row>
    <row r="737" spans="6:58" x14ac:dyDescent="0.2"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BD737" s="6"/>
      <c r="BE737" s="6"/>
      <c r="BF737" s="6"/>
    </row>
    <row r="738" spans="6:58" x14ac:dyDescent="0.2"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BD738" s="6"/>
      <c r="BE738" s="6"/>
      <c r="BF738" s="6"/>
    </row>
    <row r="739" spans="6:58" x14ac:dyDescent="0.2"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BD739" s="6"/>
      <c r="BE739" s="6"/>
      <c r="BF739" s="6"/>
    </row>
    <row r="740" spans="6:58" x14ac:dyDescent="0.2"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BD740" s="6"/>
      <c r="BE740" s="6"/>
      <c r="BF740" s="6"/>
    </row>
    <row r="741" spans="6:58" x14ac:dyDescent="0.2"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BD741" s="6"/>
      <c r="BE741" s="6"/>
      <c r="BF741" s="6"/>
    </row>
    <row r="742" spans="6:58" x14ac:dyDescent="0.2"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BD742" s="6"/>
      <c r="BE742" s="6"/>
      <c r="BF742" s="6"/>
    </row>
    <row r="743" spans="6:58" x14ac:dyDescent="0.2"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BD743" s="6"/>
      <c r="BE743" s="6"/>
      <c r="BF743" s="6"/>
    </row>
    <row r="744" spans="6:58" x14ac:dyDescent="0.2"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BD744" s="6"/>
      <c r="BE744" s="6"/>
      <c r="BF744" s="6"/>
    </row>
    <row r="745" spans="6:58" x14ac:dyDescent="0.2"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BD745" s="6"/>
      <c r="BE745" s="6"/>
      <c r="BF745" s="6"/>
    </row>
    <row r="746" spans="6:58" x14ac:dyDescent="0.2"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BD746" s="6"/>
      <c r="BE746" s="6"/>
      <c r="BF746" s="6"/>
    </row>
    <row r="747" spans="6:58" x14ac:dyDescent="0.2"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BD747" s="6"/>
      <c r="BE747" s="6"/>
      <c r="BF747" s="6"/>
    </row>
    <row r="748" spans="6:58" x14ac:dyDescent="0.2"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BD748" s="6"/>
      <c r="BE748" s="6"/>
      <c r="BF748" s="6"/>
    </row>
    <row r="749" spans="6:58" x14ac:dyDescent="0.2"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BD749" s="6"/>
      <c r="BE749" s="6"/>
      <c r="BF749" s="6"/>
    </row>
    <row r="750" spans="6:58" x14ac:dyDescent="0.2"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BD750" s="6"/>
      <c r="BE750" s="6"/>
      <c r="BF750" s="6"/>
    </row>
    <row r="751" spans="6:58" x14ac:dyDescent="0.2"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BD751" s="6"/>
      <c r="BE751" s="6"/>
      <c r="BF751" s="6"/>
    </row>
    <row r="752" spans="6:58" x14ac:dyDescent="0.2"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BD752" s="6"/>
      <c r="BE752" s="6"/>
      <c r="BF752" s="6"/>
    </row>
    <row r="753" spans="6:58" x14ac:dyDescent="0.2"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BD753" s="6"/>
      <c r="BE753" s="6"/>
      <c r="BF753" s="6"/>
    </row>
    <row r="754" spans="6:58" x14ac:dyDescent="0.2"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BD754" s="6"/>
      <c r="BE754" s="6"/>
      <c r="BF754" s="6"/>
    </row>
    <row r="755" spans="6:58" x14ac:dyDescent="0.2"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BD755" s="6"/>
      <c r="BE755" s="6"/>
      <c r="BF755" s="6"/>
    </row>
    <row r="756" spans="6:58" x14ac:dyDescent="0.2"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BD756" s="6"/>
      <c r="BE756" s="6"/>
      <c r="BF756" s="6"/>
    </row>
    <row r="757" spans="6:58" x14ac:dyDescent="0.2"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BD757" s="6"/>
      <c r="BE757" s="6"/>
      <c r="BF757" s="6"/>
    </row>
    <row r="758" spans="6:58" x14ac:dyDescent="0.2"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BD758" s="6"/>
      <c r="BE758" s="6"/>
      <c r="BF758" s="6"/>
    </row>
    <row r="759" spans="6:58" x14ac:dyDescent="0.2"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BD759" s="6"/>
      <c r="BE759" s="6"/>
      <c r="BF759" s="6"/>
    </row>
    <row r="760" spans="6:58" x14ac:dyDescent="0.2"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BD760" s="6"/>
      <c r="BE760" s="6"/>
      <c r="BF760" s="6"/>
    </row>
    <row r="761" spans="6:58" x14ac:dyDescent="0.2"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BD761" s="6"/>
      <c r="BE761" s="6"/>
      <c r="BF761" s="6"/>
    </row>
    <row r="762" spans="6:58" x14ac:dyDescent="0.2"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BD762" s="6"/>
      <c r="BE762" s="6"/>
      <c r="BF762" s="6"/>
    </row>
    <row r="763" spans="6:58" x14ac:dyDescent="0.2"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BD763" s="6"/>
      <c r="BE763" s="6"/>
      <c r="BF763" s="6"/>
    </row>
    <row r="764" spans="6:58" x14ac:dyDescent="0.2"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BD764" s="6"/>
      <c r="BE764" s="6"/>
      <c r="BF764" s="6"/>
    </row>
    <row r="765" spans="6:58" x14ac:dyDescent="0.2"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BD765" s="6"/>
      <c r="BE765" s="6"/>
      <c r="BF765" s="6"/>
    </row>
    <row r="766" spans="6:58" x14ac:dyDescent="0.2"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BD766" s="6"/>
      <c r="BE766" s="6"/>
      <c r="BF766" s="6"/>
    </row>
    <row r="767" spans="6:58" x14ac:dyDescent="0.2"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BD767" s="6"/>
      <c r="BE767" s="6"/>
      <c r="BF767" s="6"/>
    </row>
    <row r="768" spans="6:58" x14ac:dyDescent="0.2"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BD768" s="6"/>
      <c r="BE768" s="6"/>
      <c r="BF768" s="6"/>
    </row>
    <row r="769" spans="6:58" x14ac:dyDescent="0.2"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BD769" s="6"/>
      <c r="BE769" s="6"/>
      <c r="BF769" s="6"/>
    </row>
    <row r="770" spans="6:58" x14ac:dyDescent="0.2"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BD770" s="6"/>
      <c r="BE770" s="6"/>
      <c r="BF770" s="6"/>
    </row>
    <row r="771" spans="6:58" x14ac:dyDescent="0.2"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BD771" s="6"/>
      <c r="BE771" s="6"/>
      <c r="BF771" s="6"/>
    </row>
    <row r="772" spans="6:58" x14ac:dyDescent="0.2"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BD772" s="6"/>
      <c r="BE772" s="6"/>
      <c r="BF772" s="6"/>
    </row>
    <row r="773" spans="6:58" x14ac:dyDescent="0.2"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BD773" s="6"/>
      <c r="BE773" s="6"/>
      <c r="BF773" s="6"/>
    </row>
    <row r="774" spans="6:58" x14ac:dyDescent="0.2"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BD774" s="6"/>
      <c r="BE774" s="6"/>
      <c r="BF774" s="6"/>
    </row>
    <row r="775" spans="6:58" x14ac:dyDescent="0.2"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BD775" s="6"/>
      <c r="BE775" s="6"/>
      <c r="BF775" s="6"/>
    </row>
    <row r="776" spans="6:58" x14ac:dyDescent="0.2"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BD776" s="6"/>
      <c r="BE776" s="6"/>
      <c r="BF776" s="6"/>
    </row>
    <row r="777" spans="6:58" x14ac:dyDescent="0.2"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BD777" s="6"/>
      <c r="BE777" s="6"/>
      <c r="BF777" s="6"/>
    </row>
    <row r="778" spans="6:58" x14ac:dyDescent="0.2"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BD778" s="6"/>
      <c r="BE778" s="6"/>
      <c r="BF778" s="6"/>
    </row>
    <row r="779" spans="6:58" x14ac:dyDescent="0.2"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BD779" s="6"/>
      <c r="BE779" s="6"/>
      <c r="BF779" s="6"/>
    </row>
    <row r="780" spans="6:58" x14ac:dyDescent="0.2"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BD780" s="6"/>
      <c r="BE780" s="6"/>
      <c r="BF780" s="6"/>
    </row>
    <row r="781" spans="6:58" x14ac:dyDescent="0.2"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BD781" s="6"/>
      <c r="BE781" s="6"/>
      <c r="BF781" s="6"/>
    </row>
    <row r="782" spans="6:58" x14ac:dyDescent="0.2"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BD782" s="6"/>
      <c r="BE782" s="6"/>
      <c r="BF782" s="6"/>
    </row>
    <row r="783" spans="6:58" x14ac:dyDescent="0.2"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BD783" s="6"/>
      <c r="BE783" s="6"/>
      <c r="BF783" s="6"/>
    </row>
    <row r="784" spans="6:58" x14ac:dyDescent="0.2"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BD784" s="6"/>
      <c r="BE784" s="6"/>
      <c r="BF784" s="6"/>
    </row>
    <row r="785" spans="6:58" x14ac:dyDescent="0.2"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BD785" s="6"/>
      <c r="BE785" s="6"/>
      <c r="BF785" s="6"/>
    </row>
    <row r="786" spans="6:58" x14ac:dyDescent="0.2"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BD786" s="6"/>
      <c r="BE786" s="6"/>
      <c r="BF786" s="6"/>
    </row>
    <row r="787" spans="6:58" x14ac:dyDescent="0.2"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BD787" s="6"/>
      <c r="BE787" s="6"/>
      <c r="BF787" s="6"/>
    </row>
    <row r="788" spans="6:58" x14ac:dyDescent="0.2"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BD788" s="6"/>
      <c r="BE788" s="6"/>
      <c r="BF788" s="6"/>
    </row>
    <row r="789" spans="6:58" x14ac:dyDescent="0.2"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BD789" s="6"/>
      <c r="BE789" s="6"/>
      <c r="BF789" s="6"/>
    </row>
    <row r="790" spans="6:58" x14ac:dyDescent="0.2"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BD790" s="6"/>
      <c r="BE790" s="6"/>
      <c r="BF790" s="6"/>
    </row>
    <row r="791" spans="6:58" x14ac:dyDescent="0.2"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BD791" s="6"/>
      <c r="BE791" s="6"/>
      <c r="BF791" s="6"/>
    </row>
    <row r="792" spans="6:58" x14ac:dyDescent="0.2"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BD792" s="6"/>
      <c r="BE792" s="6"/>
      <c r="BF792" s="6"/>
    </row>
    <row r="793" spans="6:58" x14ac:dyDescent="0.2"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BD793" s="6"/>
      <c r="BE793" s="6"/>
      <c r="BF793" s="6"/>
    </row>
    <row r="794" spans="6:58" x14ac:dyDescent="0.2"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BD794" s="6"/>
      <c r="BE794" s="6"/>
      <c r="BF794" s="6"/>
    </row>
    <row r="795" spans="6:58" x14ac:dyDescent="0.2"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BD795" s="6"/>
      <c r="BE795" s="6"/>
      <c r="BF795" s="6"/>
    </row>
    <row r="796" spans="6:58" x14ac:dyDescent="0.2"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BD796" s="6"/>
      <c r="BE796" s="6"/>
      <c r="BF796" s="6"/>
    </row>
    <row r="797" spans="6:58" x14ac:dyDescent="0.2"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BD797" s="6"/>
      <c r="BE797" s="6"/>
      <c r="BF797" s="6"/>
    </row>
    <row r="798" spans="6:58" x14ac:dyDescent="0.2"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BD798" s="6"/>
      <c r="BE798" s="6"/>
      <c r="BF798" s="6"/>
    </row>
    <row r="799" spans="6:58" x14ac:dyDescent="0.2"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BD799" s="6"/>
      <c r="BE799" s="6"/>
      <c r="BF799" s="6"/>
    </row>
    <row r="800" spans="6:58" x14ac:dyDescent="0.2"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BD800" s="6"/>
      <c r="BE800" s="6"/>
      <c r="BF800" s="6"/>
    </row>
    <row r="801" spans="6:58" x14ac:dyDescent="0.2"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BD801" s="6"/>
      <c r="BE801" s="6"/>
      <c r="BF801" s="6"/>
    </row>
    <row r="802" spans="6:58" x14ac:dyDescent="0.2"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BD802" s="6"/>
      <c r="BE802" s="6"/>
      <c r="BF802" s="6"/>
    </row>
    <row r="803" spans="6:58" x14ac:dyDescent="0.2"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BD803" s="6"/>
      <c r="BE803" s="6"/>
      <c r="BF803" s="6"/>
    </row>
    <row r="804" spans="6:58" x14ac:dyDescent="0.2"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BD804" s="6"/>
      <c r="BE804" s="6"/>
      <c r="BF804" s="6"/>
    </row>
    <row r="805" spans="6:58" x14ac:dyDescent="0.2"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BD805" s="6"/>
      <c r="BE805" s="6"/>
      <c r="BF805" s="6"/>
    </row>
    <row r="806" spans="6:58" x14ac:dyDescent="0.2"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BD806" s="6"/>
      <c r="BE806" s="6"/>
      <c r="BF806" s="6"/>
    </row>
    <row r="807" spans="6:58" x14ac:dyDescent="0.2"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BD807" s="6"/>
      <c r="BE807" s="6"/>
      <c r="BF807" s="6"/>
    </row>
    <row r="808" spans="6:58" x14ac:dyDescent="0.2"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BD808" s="6"/>
      <c r="BE808" s="6"/>
      <c r="BF808" s="6"/>
    </row>
    <row r="809" spans="6:58" x14ac:dyDescent="0.2"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BD809" s="6"/>
      <c r="BE809" s="6"/>
      <c r="BF809" s="6"/>
    </row>
    <row r="810" spans="6:58" x14ac:dyDescent="0.2"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BD810" s="6"/>
      <c r="BE810" s="6"/>
      <c r="BF810" s="6"/>
    </row>
    <row r="811" spans="6:58" x14ac:dyDescent="0.2"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BD811" s="6"/>
      <c r="BE811" s="6"/>
      <c r="BF811" s="6"/>
    </row>
    <row r="812" spans="6:58" x14ac:dyDescent="0.2"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BD812" s="6"/>
      <c r="BE812" s="6"/>
      <c r="BF812" s="6"/>
    </row>
    <row r="813" spans="6:58" x14ac:dyDescent="0.2"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BD813" s="6"/>
      <c r="BE813" s="6"/>
      <c r="BF813" s="6"/>
    </row>
    <row r="814" spans="6:58" x14ac:dyDescent="0.2"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BD814" s="6"/>
      <c r="BE814" s="6"/>
      <c r="BF814" s="6"/>
    </row>
    <row r="815" spans="6:58" x14ac:dyDescent="0.2"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BD815" s="6"/>
      <c r="BE815" s="6"/>
      <c r="BF815" s="6"/>
    </row>
    <row r="816" spans="6:58" x14ac:dyDescent="0.2"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BD816" s="6"/>
      <c r="BE816" s="6"/>
      <c r="BF816" s="6"/>
    </row>
    <row r="817" spans="6:58" x14ac:dyDescent="0.2"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BD817" s="6"/>
      <c r="BE817" s="6"/>
      <c r="BF817" s="6"/>
    </row>
    <row r="818" spans="6:58" x14ac:dyDescent="0.2"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BD818" s="6"/>
      <c r="BE818" s="6"/>
      <c r="BF818" s="6"/>
    </row>
    <row r="819" spans="6:58" x14ac:dyDescent="0.2"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BD819" s="6"/>
      <c r="BE819" s="6"/>
      <c r="BF819" s="6"/>
    </row>
    <row r="820" spans="6:58" x14ac:dyDescent="0.2"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BD820" s="6"/>
      <c r="BE820" s="6"/>
      <c r="BF820" s="6"/>
    </row>
    <row r="821" spans="6:58" x14ac:dyDescent="0.2"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BD821" s="6"/>
      <c r="BE821" s="6"/>
      <c r="BF821" s="6"/>
    </row>
    <row r="822" spans="6:58" x14ac:dyDescent="0.2"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BD822" s="6"/>
      <c r="BE822" s="6"/>
      <c r="BF822" s="6"/>
    </row>
    <row r="823" spans="6:58" x14ac:dyDescent="0.2"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BD823" s="6"/>
      <c r="BE823" s="6"/>
      <c r="BF823" s="6"/>
    </row>
    <row r="824" spans="6:58" x14ac:dyDescent="0.2"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BD824" s="6"/>
      <c r="BE824" s="6"/>
      <c r="BF824" s="6"/>
    </row>
    <row r="825" spans="6:58" x14ac:dyDescent="0.2"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BD825" s="6"/>
      <c r="BE825" s="6"/>
      <c r="BF825" s="6"/>
    </row>
    <row r="826" spans="6:58" x14ac:dyDescent="0.2"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BD826" s="6"/>
      <c r="BE826" s="6"/>
      <c r="BF826" s="6"/>
    </row>
    <row r="827" spans="6:58" x14ac:dyDescent="0.2"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BD827" s="6"/>
      <c r="BE827" s="6"/>
      <c r="BF827" s="6"/>
    </row>
    <row r="828" spans="6:58" x14ac:dyDescent="0.2"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BD828" s="6"/>
      <c r="BE828" s="6"/>
      <c r="BF828" s="6"/>
    </row>
    <row r="829" spans="6:58" x14ac:dyDescent="0.2"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BD829" s="6"/>
      <c r="BE829" s="6"/>
      <c r="BF829" s="6"/>
    </row>
    <row r="830" spans="6:58" x14ac:dyDescent="0.2"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BD830" s="6"/>
      <c r="BE830" s="6"/>
      <c r="BF830" s="6"/>
    </row>
    <row r="831" spans="6:58" x14ac:dyDescent="0.2"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BD831" s="6"/>
      <c r="BE831" s="6"/>
      <c r="BF831" s="6"/>
    </row>
    <row r="832" spans="6:58" x14ac:dyDescent="0.2"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BD832" s="6"/>
      <c r="BE832" s="6"/>
      <c r="BF832" s="6"/>
    </row>
    <row r="833" spans="6:58" x14ac:dyDescent="0.2"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BD833" s="6"/>
      <c r="BE833" s="6"/>
      <c r="BF833" s="6"/>
    </row>
    <row r="834" spans="6:58" x14ac:dyDescent="0.2"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BD834" s="6"/>
      <c r="BE834" s="6"/>
      <c r="BF834" s="6"/>
    </row>
    <row r="835" spans="6:58" x14ac:dyDescent="0.2"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BD835" s="6"/>
      <c r="BE835" s="6"/>
      <c r="BF835" s="6"/>
    </row>
    <row r="836" spans="6:58" x14ac:dyDescent="0.2"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BD836" s="6"/>
      <c r="BE836" s="6"/>
      <c r="BF836" s="6"/>
    </row>
    <row r="837" spans="6:58" x14ac:dyDescent="0.2"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BD837" s="6"/>
      <c r="BE837" s="6"/>
      <c r="BF837" s="6"/>
    </row>
    <row r="838" spans="6:58" x14ac:dyDescent="0.2"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BD838" s="6"/>
      <c r="BE838" s="6"/>
      <c r="BF838" s="6"/>
    </row>
    <row r="839" spans="6:58" x14ac:dyDescent="0.2"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BD839" s="6"/>
      <c r="BE839" s="6"/>
      <c r="BF839" s="6"/>
    </row>
    <row r="840" spans="6:58" x14ac:dyDescent="0.2"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BD840" s="6"/>
      <c r="BE840" s="6"/>
      <c r="BF840" s="6"/>
    </row>
    <row r="841" spans="6:58" x14ac:dyDescent="0.2"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BD841" s="6"/>
      <c r="BE841" s="6"/>
      <c r="BF841" s="6"/>
    </row>
    <row r="842" spans="6:58" x14ac:dyDescent="0.2"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BD842" s="6"/>
      <c r="BE842" s="6"/>
      <c r="BF842" s="6"/>
    </row>
    <row r="843" spans="6:58" x14ac:dyDescent="0.2"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BD843" s="6"/>
      <c r="BE843" s="6"/>
      <c r="BF843" s="6"/>
    </row>
    <row r="844" spans="6:58" x14ac:dyDescent="0.2"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BD844" s="6"/>
      <c r="BE844" s="6"/>
      <c r="BF844" s="6"/>
    </row>
    <row r="845" spans="6:58" x14ac:dyDescent="0.2"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BD845" s="6"/>
      <c r="BE845" s="6"/>
      <c r="BF845" s="6"/>
    </row>
    <row r="846" spans="6:58" x14ac:dyDescent="0.2"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BD846" s="6"/>
      <c r="BE846" s="6"/>
      <c r="BF846" s="6"/>
    </row>
    <row r="847" spans="6:58" x14ac:dyDescent="0.2"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BD847" s="6"/>
      <c r="BE847" s="6"/>
      <c r="BF847" s="6"/>
    </row>
    <row r="848" spans="6:58" x14ac:dyDescent="0.2"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BD848" s="6"/>
      <c r="BE848" s="6"/>
      <c r="BF848" s="6"/>
    </row>
    <row r="849" spans="6:58" x14ac:dyDescent="0.2"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BD849" s="6"/>
      <c r="BE849" s="6"/>
      <c r="BF849" s="6"/>
    </row>
    <row r="850" spans="6:58" x14ac:dyDescent="0.2"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BD850" s="6"/>
      <c r="BE850" s="6"/>
      <c r="BF850" s="6"/>
    </row>
    <row r="851" spans="6:58" x14ac:dyDescent="0.2"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BD851" s="6"/>
      <c r="BE851" s="6"/>
      <c r="BF851" s="6"/>
    </row>
    <row r="852" spans="6:58" x14ac:dyDescent="0.2"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BD852" s="6"/>
      <c r="BE852" s="6"/>
      <c r="BF852" s="6"/>
    </row>
    <row r="853" spans="6:58" x14ac:dyDescent="0.2"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BD853" s="6"/>
      <c r="BE853" s="6"/>
      <c r="BF853" s="6"/>
    </row>
    <row r="854" spans="6:58" x14ac:dyDescent="0.2"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BD854" s="6"/>
      <c r="BE854" s="6"/>
      <c r="BF854" s="6"/>
    </row>
    <row r="855" spans="6:58" x14ac:dyDescent="0.2"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BD855" s="6"/>
      <c r="BE855" s="6"/>
      <c r="BF855" s="6"/>
    </row>
    <row r="856" spans="6:58" x14ac:dyDescent="0.2"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BD856" s="6"/>
      <c r="BE856" s="6"/>
      <c r="BF856" s="6"/>
    </row>
    <row r="857" spans="6:58" x14ac:dyDescent="0.2"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BD857" s="6"/>
      <c r="BE857" s="6"/>
      <c r="BF857" s="6"/>
    </row>
    <row r="858" spans="6:58" x14ac:dyDescent="0.2"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BD858" s="6"/>
      <c r="BE858" s="6"/>
      <c r="BF858" s="6"/>
    </row>
    <row r="859" spans="6:58" x14ac:dyDescent="0.2"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BD859" s="6"/>
      <c r="BE859" s="6"/>
      <c r="BF859" s="6"/>
    </row>
    <row r="860" spans="6:58" x14ac:dyDescent="0.2"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BD860" s="6"/>
      <c r="BE860" s="6"/>
      <c r="BF860" s="6"/>
    </row>
    <row r="861" spans="6:58" x14ac:dyDescent="0.2"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BD861" s="6"/>
      <c r="BE861" s="6"/>
      <c r="BF861" s="6"/>
    </row>
    <row r="862" spans="6:58" x14ac:dyDescent="0.2"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BD862" s="6"/>
      <c r="BE862" s="6"/>
      <c r="BF862" s="6"/>
    </row>
    <row r="863" spans="6:58" x14ac:dyDescent="0.2"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BD863" s="6"/>
      <c r="BE863" s="6"/>
      <c r="BF863" s="6"/>
    </row>
    <row r="864" spans="6:58" x14ac:dyDescent="0.2"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BD864" s="6"/>
      <c r="BE864" s="6"/>
      <c r="BF864" s="6"/>
    </row>
    <row r="865" spans="6:58" x14ac:dyDescent="0.2"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BD865" s="6"/>
      <c r="BE865" s="6"/>
      <c r="BF865" s="6"/>
    </row>
    <row r="866" spans="6:58" x14ac:dyDescent="0.2"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BD866" s="6"/>
      <c r="BE866" s="6"/>
      <c r="BF866" s="6"/>
    </row>
    <row r="867" spans="6:58" x14ac:dyDescent="0.2"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BD867" s="6"/>
      <c r="BE867" s="6"/>
      <c r="BF867" s="6"/>
    </row>
    <row r="868" spans="6:58" x14ac:dyDescent="0.2"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BD868" s="6"/>
      <c r="BE868" s="6"/>
      <c r="BF868" s="6"/>
    </row>
    <row r="869" spans="6:58" x14ac:dyDescent="0.2"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BD869" s="6"/>
      <c r="BE869" s="6"/>
      <c r="BF869" s="6"/>
    </row>
    <row r="870" spans="6:58" x14ac:dyDescent="0.2"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BD870" s="6"/>
      <c r="BE870" s="6"/>
      <c r="BF870" s="6"/>
    </row>
    <row r="871" spans="6:58" x14ac:dyDescent="0.2"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BD871" s="6"/>
      <c r="BE871" s="6"/>
      <c r="BF871" s="6"/>
    </row>
    <row r="872" spans="6:58" x14ac:dyDescent="0.2"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BD872" s="6"/>
      <c r="BE872" s="6"/>
      <c r="BF872" s="6"/>
    </row>
    <row r="873" spans="6:58" x14ac:dyDescent="0.2"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BD873" s="6"/>
      <c r="BE873" s="6"/>
      <c r="BF873" s="6"/>
    </row>
    <row r="874" spans="6:58" x14ac:dyDescent="0.2"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BD874" s="6"/>
      <c r="BE874" s="6"/>
      <c r="BF874" s="6"/>
    </row>
    <row r="875" spans="6:58" x14ac:dyDescent="0.2"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BD875" s="6"/>
      <c r="BE875" s="6"/>
      <c r="BF875" s="6"/>
    </row>
    <row r="876" spans="6:58" x14ac:dyDescent="0.2"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BD876" s="6"/>
      <c r="BE876" s="6"/>
      <c r="BF876" s="6"/>
    </row>
    <row r="877" spans="6:58" x14ac:dyDescent="0.2"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BD877" s="6"/>
      <c r="BE877" s="6"/>
      <c r="BF877" s="6"/>
    </row>
    <row r="878" spans="6:58" x14ac:dyDescent="0.2"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BD878" s="6"/>
      <c r="BE878" s="6"/>
      <c r="BF878" s="6"/>
    </row>
    <row r="879" spans="6:58" x14ac:dyDescent="0.2"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BD879" s="6"/>
      <c r="BE879" s="6"/>
      <c r="BF879" s="6"/>
    </row>
    <row r="880" spans="6:58" x14ac:dyDescent="0.2"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BD880" s="6"/>
      <c r="BE880" s="6"/>
      <c r="BF880" s="6"/>
    </row>
    <row r="881" spans="6:58" x14ac:dyDescent="0.2"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BD881" s="6"/>
      <c r="BE881" s="6"/>
      <c r="BF881" s="6"/>
    </row>
    <row r="882" spans="6:58" x14ac:dyDescent="0.2"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BD882" s="6"/>
      <c r="BE882" s="6"/>
      <c r="BF882" s="6"/>
    </row>
    <row r="883" spans="6:58" x14ac:dyDescent="0.2"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BD883" s="6"/>
      <c r="BE883" s="6"/>
      <c r="BF883" s="6"/>
    </row>
    <row r="884" spans="6:58" x14ac:dyDescent="0.2"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BD884" s="6"/>
      <c r="BE884" s="6"/>
      <c r="BF884" s="6"/>
    </row>
    <row r="885" spans="6:58" x14ac:dyDescent="0.2"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BD885" s="6"/>
      <c r="BE885" s="6"/>
      <c r="BF885" s="6"/>
    </row>
    <row r="886" spans="6:58" x14ac:dyDescent="0.2"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BD886" s="6"/>
      <c r="BE886" s="6"/>
      <c r="BF886" s="6"/>
    </row>
    <row r="887" spans="6:58" x14ac:dyDescent="0.2"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BD887" s="6"/>
      <c r="BE887" s="6"/>
      <c r="BF887" s="6"/>
    </row>
    <row r="888" spans="6:58" x14ac:dyDescent="0.2"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BD888" s="6"/>
      <c r="BE888" s="6"/>
      <c r="BF888" s="6"/>
    </row>
    <row r="889" spans="6:58" x14ac:dyDescent="0.2"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BD889" s="6"/>
      <c r="BE889" s="6"/>
      <c r="BF889" s="6"/>
    </row>
    <row r="890" spans="6:58" x14ac:dyDescent="0.2"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BD890" s="6"/>
      <c r="BE890" s="6"/>
      <c r="BF890" s="6"/>
    </row>
    <row r="891" spans="6:58" x14ac:dyDescent="0.2"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BD891" s="6"/>
      <c r="BE891" s="6"/>
      <c r="BF891" s="6"/>
    </row>
    <row r="892" spans="6:58" x14ac:dyDescent="0.2"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BD892" s="6"/>
      <c r="BE892" s="6"/>
      <c r="BF892" s="6"/>
    </row>
    <row r="893" spans="6:58" x14ac:dyDescent="0.2"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BD893" s="6"/>
      <c r="BE893" s="6"/>
      <c r="BF893" s="6"/>
    </row>
    <row r="894" spans="6:58" x14ac:dyDescent="0.2"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BD894" s="6"/>
      <c r="BE894" s="6"/>
      <c r="BF894" s="6"/>
    </row>
    <row r="895" spans="6:58" x14ac:dyDescent="0.2"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BD895" s="6"/>
      <c r="BE895" s="6"/>
      <c r="BF895" s="6"/>
    </row>
    <row r="896" spans="6:58" x14ac:dyDescent="0.2"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BD896" s="6"/>
      <c r="BE896" s="6"/>
      <c r="BF896" s="6"/>
    </row>
    <row r="897" spans="6:58" x14ac:dyDescent="0.2"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BD897" s="6"/>
      <c r="BE897" s="6"/>
      <c r="BF897" s="6"/>
    </row>
    <row r="898" spans="6:58" x14ac:dyDescent="0.2"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BD898" s="6"/>
      <c r="BE898" s="6"/>
      <c r="BF898" s="6"/>
    </row>
    <row r="899" spans="6:58" x14ac:dyDescent="0.2"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BD899" s="6"/>
      <c r="BE899" s="6"/>
      <c r="BF899" s="6"/>
    </row>
    <row r="900" spans="6:58" x14ac:dyDescent="0.2"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BD900" s="6"/>
      <c r="BE900" s="6"/>
      <c r="BF900" s="6"/>
    </row>
    <row r="901" spans="6:58" x14ac:dyDescent="0.2"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BD901" s="6"/>
      <c r="BE901" s="6"/>
      <c r="BF901" s="6"/>
    </row>
    <row r="902" spans="6:58" x14ac:dyDescent="0.2"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BD902" s="6"/>
      <c r="BE902" s="6"/>
      <c r="BF902" s="6"/>
    </row>
    <row r="903" spans="6:58" x14ac:dyDescent="0.2"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BD903" s="6"/>
      <c r="BE903" s="6"/>
      <c r="BF903" s="6"/>
    </row>
    <row r="904" spans="6:58" x14ac:dyDescent="0.2"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BD904" s="6"/>
      <c r="BE904" s="6"/>
      <c r="BF904" s="6"/>
    </row>
    <row r="905" spans="6:58" x14ac:dyDescent="0.2"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BD905" s="6"/>
      <c r="BE905" s="6"/>
      <c r="BF905" s="6"/>
    </row>
    <row r="906" spans="6:58" x14ac:dyDescent="0.2"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BD906" s="6"/>
      <c r="BE906" s="6"/>
      <c r="BF906" s="6"/>
    </row>
    <row r="907" spans="6:58" x14ac:dyDescent="0.2"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BD907" s="6"/>
      <c r="BE907" s="6"/>
      <c r="BF907" s="6"/>
    </row>
    <row r="908" spans="6:58" x14ac:dyDescent="0.2"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BD908" s="6"/>
      <c r="BE908" s="6"/>
      <c r="BF908" s="6"/>
    </row>
    <row r="909" spans="6:58" x14ac:dyDescent="0.2"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BD909" s="6"/>
      <c r="BE909" s="6"/>
      <c r="BF909" s="6"/>
    </row>
    <row r="910" spans="6:58" x14ac:dyDescent="0.2"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BD910" s="6"/>
      <c r="BE910" s="6"/>
      <c r="BF910" s="6"/>
    </row>
    <row r="911" spans="6:58" x14ac:dyDescent="0.2"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BD911" s="6"/>
      <c r="BE911" s="6"/>
      <c r="BF911" s="6"/>
    </row>
    <row r="912" spans="6:58" x14ac:dyDescent="0.2"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BD912" s="6"/>
      <c r="BE912" s="6"/>
      <c r="BF912" s="6"/>
    </row>
    <row r="913" spans="6:58" x14ac:dyDescent="0.2"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BD913" s="6"/>
      <c r="BE913" s="6"/>
      <c r="BF913" s="6"/>
    </row>
    <row r="914" spans="6:58" x14ac:dyDescent="0.2"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BD914" s="6"/>
      <c r="BE914" s="6"/>
      <c r="BF914" s="6"/>
    </row>
    <row r="915" spans="6:58" x14ac:dyDescent="0.2"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BD915" s="6"/>
      <c r="BE915" s="6"/>
      <c r="BF915" s="6"/>
    </row>
    <row r="916" spans="6:58" x14ac:dyDescent="0.2"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BD916" s="6"/>
      <c r="BE916" s="6"/>
      <c r="BF916" s="6"/>
    </row>
    <row r="917" spans="6:58" x14ac:dyDescent="0.2"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BD917" s="6"/>
      <c r="BE917" s="6"/>
      <c r="BF917" s="6"/>
    </row>
    <row r="918" spans="6:58" x14ac:dyDescent="0.2"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BD918" s="6"/>
      <c r="BE918" s="6"/>
      <c r="BF918" s="6"/>
    </row>
    <row r="919" spans="6:58" x14ac:dyDescent="0.2"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BD919" s="6"/>
      <c r="BE919" s="6"/>
      <c r="BF919" s="6"/>
    </row>
    <row r="920" spans="6:58" x14ac:dyDescent="0.2"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BD920" s="6"/>
      <c r="BE920" s="6"/>
      <c r="BF920" s="6"/>
    </row>
    <row r="921" spans="6:58" x14ac:dyDescent="0.2"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BD921" s="6"/>
      <c r="BE921" s="6"/>
      <c r="BF921" s="6"/>
    </row>
    <row r="922" spans="6:58" x14ac:dyDescent="0.2"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BD922" s="6"/>
      <c r="BE922" s="6"/>
      <c r="BF922" s="6"/>
    </row>
    <row r="923" spans="6:58" x14ac:dyDescent="0.2"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BD923" s="6"/>
      <c r="BE923" s="6"/>
      <c r="BF923" s="6"/>
    </row>
    <row r="924" spans="6:58" x14ac:dyDescent="0.2"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BD924" s="6"/>
      <c r="BE924" s="6"/>
      <c r="BF924" s="6"/>
    </row>
    <row r="925" spans="6:58" x14ac:dyDescent="0.2"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BD925" s="6"/>
      <c r="BE925" s="6"/>
      <c r="BF925" s="6"/>
    </row>
    <row r="926" spans="6:58" x14ac:dyDescent="0.2"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BD926" s="6"/>
      <c r="BE926" s="6"/>
      <c r="BF926" s="6"/>
    </row>
    <row r="927" spans="6:58" x14ac:dyDescent="0.2"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BD927" s="6"/>
      <c r="BE927" s="6"/>
      <c r="BF927" s="6"/>
    </row>
    <row r="928" spans="6:58" x14ac:dyDescent="0.2"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BD928" s="6"/>
      <c r="BE928" s="6"/>
      <c r="BF928" s="6"/>
    </row>
    <row r="929" spans="6:58" x14ac:dyDescent="0.2"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BD929" s="6"/>
      <c r="BE929" s="6"/>
      <c r="BF929" s="6"/>
    </row>
    <row r="930" spans="6:58" x14ac:dyDescent="0.2"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BD930" s="6"/>
      <c r="BE930" s="6"/>
      <c r="BF930" s="6"/>
    </row>
    <row r="931" spans="6:58" x14ac:dyDescent="0.2"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BD931" s="6"/>
      <c r="BE931" s="6"/>
      <c r="BF931" s="6"/>
    </row>
    <row r="932" spans="6:58" x14ac:dyDescent="0.2"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BD932" s="6"/>
      <c r="BE932" s="6"/>
      <c r="BF932" s="6"/>
    </row>
    <row r="933" spans="6:58" x14ac:dyDescent="0.2"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BD933" s="6"/>
      <c r="BE933" s="6"/>
      <c r="BF933" s="6"/>
    </row>
    <row r="934" spans="6:58" x14ac:dyDescent="0.2"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BD934" s="6"/>
      <c r="BE934" s="6"/>
      <c r="BF934" s="6"/>
    </row>
    <row r="935" spans="6:58" x14ac:dyDescent="0.2"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BD935" s="6"/>
      <c r="BE935" s="6"/>
      <c r="BF935" s="6"/>
    </row>
    <row r="936" spans="6:58" x14ac:dyDescent="0.2"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BD936" s="6"/>
      <c r="BE936" s="6"/>
      <c r="BF936" s="6"/>
    </row>
    <row r="937" spans="6:58" x14ac:dyDescent="0.2"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BD937" s="6"/>
      <c r="BE937" s="6"/>
      <c r="BF937" s="6"/>
    </row>
    <row r="938" spans="6:58" x14ac:dyDescent="0.2"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BD938" s="6"/>
      <c r="BE938" s="6"/>
      <c r="BF938" s="6"/>
    </row>
    <row r="939" spans="6:58" x14ac:dyDescent="0.2"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BD939" s="6"/>
      <c r="BE939" s="6"/>
      <c r="BF939" s="6"/>
    </row>
    <row r="940" spans="6:58" x14ac:dyDescent="0.2"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BD940" s="6"/>
      <c r="BE940" s="6"/>
      <c r="BF940" s="6"/>
    </row>
    <row r="941" spans="6:58" x14ac:dyDescent="0.2"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BD941" s="6"/>
      <c r="BE941" s="6"/>
      <c r="BF941" s="6"/>
    </row>
    <row r="942" spans="6:58" x14ac:dyDescent="0.2"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BD942" s="6"/>
      <c r="BE942" s="6"/>
      <c r="BF942" s="6"/>
    </row>
    <row r="943" spans="6:58" x14ac:dyDescent="0.2"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BD943" s="6"/>
      <c r="BE943" s="6"/>
      <c r="BF943" s="6"/>
    </row>
    <row r="944" spans="6:58" x14ac:dyDescent="0.2"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BD944" s="6"/>
      <c r="BE944" s="6"/>
      <c r="BF944" s="6"/>
    </row>
    <row r="945" spans="6:58" x14ac:dyDescent="0.2"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BD945" s="6"/>
      <c r="BE945" s="6"/>
      <c r="BF945" s="6"/>
    </row>
    <row r="946" spans="6:58" x14ac:dyDescent="0.2"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BD946" s="6"/>
      <c r="BE946" s="6"/>
      <c r="BF946" s="6"/>
    </row>
    <row r="947" spans="6:58" x14ac:dyDescent="0.2"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BD947" s="6"/>
      <c r="BE947" s="6"/>
      <c r="BF947" s="6"/>
    </row>
    <row r="948" spans="6:58" x14ac:dyDescent="0.2"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BD948" s="6"/>
      <c r="BE948" s="6"/>
      <c r="BF948" s="6"/>
    </row>
    <row r="949" spans="6:58" x14ac:dyDescent="0.2"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BD949" s="6"/>
      <c r="BE949" s="6"/>
      <c r="BF949" s="6"/>
    </row>
    <row r="950" spans="6:58" x14ac:dyDescent="0.2"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BD950" s="6"/>
      <c r="BE950" s="6"/>
      <c r="BF950" s="6"/>
    </row>
    <row r="951" spans="6:58" x14ac:dyDescent="0.2"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BD951" s="6"/>
      <c r="BE951" s="6"/>
      <c r="BF951" s="6"/>
    </row>
    <row r="952" spans="6:58" x14ac:dyDescent="0.2"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BD952" s="6"/>
      <c r="BE952" s="6"/>
      <c r="BF952" s="6"/>
    </row>
    <row r="953" spans="6:58" x14ac:dyDescent="0.2"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BD953" s="6"/>
      <c r="BE953" s="6"/>
      <c r="BF953" s="6"/>
    </row>
    <row r="954" spans="6:58" x14ac:dyDescent="0.2"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BD954" s="6"/>
      <c r="BE954" s="6"/>
      <c r="BF954" s="6"/>
    </row>
    <row r="955" spans="6:58" x14ac:dyDescent="0.2"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BD955" s="6"/>
      <c r="BE955" s="6"/>
      <c r="BF955" s="6"/>
    </row>
    <row r="956" spans="6:58" x14ac:dyDescent="0.2"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BD956" s="6"/>
      <c r="BE956" s="6"/>
      <c r="BF956" s="6"/>
    </row>
    <row r="957" spans="6:58" x14ac:dyDescent="0.2"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BD957" s="6"/>
      <c r="BE957" s="6"/>
      <c r="BF957" s="6"/>
    </row>
    <row r="958" spans="6:58" x14ac:dyDescent="0.2"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BD958" s="6"/>
      <c r="BE958" s="6"/>
      <c r="BF958" s="6"/>
    </row>
    <row r="959" spans="6:58" x14ac:dyDescent="0.2"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BD959" s="6"/>
      <c r="BE959" s="6"/>
      <c r="BF959" s="6"/>
    </row>
    <row r="960" spans="6:58" x14ac:dyDescent="0.2"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BD960" s="6"/>
      <c r="BE960" s="6"/>
      <c r="BF960" s="6"/>
    </row>
    <row r="961" spans="6:58" x14ac:dyDescent="0.2"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BD961" s="6"/>
      <c r="BE961" s="6"/>
      <c r="BF961" s="6"/>
    </row>
    <row r="962" spans="6:58" x14ac:dyDescent="0.2"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BD962" s="6"/>
      <c r="BE962" s="6"/>
      <c r="BF962" s="6"/>
    </row>
    <row r="963" spans="6:58" x14ac:dyDescent="0.2"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BD963" s="6"/>
      <c r="BE963" s="6"/>
      <c r="BF963" s="6"/>
    </row>
    <row r="964" spans="6:58" x14ac:dyDescent="0.2"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BD964" s="6"/>
      <c r="BE964" s="6"/>
      <c r="BF964" s="6"/>
    </row>
    <row r="965" spans="6:58" x14ac:dyDescent="0.2"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BD965" s="6"/>
      <c r="BE965" s="6"/>
      <c r="BF965" s="6"/>
    </row>
    <row r="966" spans="6:58" x14ac:dyDescent="0.2"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BD966" s="6"/>
      <c r="BE966" s="6"/>
      <c r="BF966" s="6"/>
    </row>
    <row r="967" spans="6:58" x14ac:dyDescent="0.2"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BD967" s="6"/>
      <c r="BE967" s="6"/>
      <c r="BF967" s="6"/>
    </row>
    <row r="968" spans="6:58" x14ac:dyDescent="0.2"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BD968" s="6"/>
      <c r="BE968" s="6"/>
      <c r="BF968" s="6"/>
    </row>
    <row r="969" spans="6:58" x14ac:dyDescent="0.2"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BD969" s="6"/>
      <c r="BE969" s="6"/>
      <c r="BF969" s="6"/>
    </row>
    <row r="970" spans="6:58" x14ac:dyDescent="0.2"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BD970" s="6"/>
      <c r="BE970" s="6"/>
      <c r="BF970" s="6"/>
    </row>
    <row r="971" spans="6:58" x14ac:dyDescent="0.2"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BD971" s="6"/>
      <c r="BE971" s="6"/>
      <c r="BF971" s="6"/>
    </row>
    <row r="972" spans="6:58" x14ac:dyDescent="0.2"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BD972" s="6"/>
      <c r="BE972" s="6"/>
      <c r="BF972" s="6"/>
    </row>
    <row r="973" spans="6:58" x14ac:dyDescent="0.2"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BD973" s="6"/>
      <c r="BE973" s="6"/>
      <c r="BF973" s="6"/>
    </row>
    <row r="974" spans="6:58" x14ac:dyDescent="0.2"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BD974" s="6"/>
      <c r="BE974" s="6"/>
      <c r="BF974" s="6"/>
    </row>
    <row r="975" spans="6:58" x14ac:dyDescent="0.2"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BD975" s="6"/>
      <c r="BE975" s="6"/>
      <c r="BF975" s="6"/>
    </row>
    <row r="976" spans="6:58" x14ac:dyDescent="0.2"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BD976" s="6"/>
      <c r="BE976" s="6"/>
      <c r="BF976" s="6"/>
    </row>
    <row r="977" spans="6:58" x14ac:dyDescent="0.2"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BD977" s="6"/>
      <c r="BE977" s="6"/>
      <c r="BF977" s="6"/>
    </row>
    <row r="978" spans="6:58" x14ac:dyDescent="0.2"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BD978" s="6"/>
      <c r="BE978" s="6"/>
      <c r="BF978" s="6"/>
    </row>
    <row r="979" spans="6:58" x14ac:dyDescent="0.2"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BD979" s="6"/>
      <c r="BE979" s="6"/>
      <c r="BF979" s="6"/>
    </row>
    <row r="980" spans="6:58" x14ac:dyDescent="0.2"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BD980" s="6"/>
      <c r="BE980" s="6"/>
      <c r="BF980" s="6"/>
    </row>
    <row r="981" spans="6:58" x14ac:dyDescent="0.2"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BD981" s="6"/>
      <c r="BE981" s="6"/>
      <c r="BF981" s="6"/>
    </row>
    <row r="982" spans="6:58" x14ac:dyDescent="0.2"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BD982" s="6"/>
      <c r="BE982" s="6"/>
      <c r="BF982" s="6"/>
    </row>
    <row r="983" spans="6:58" x14ac:dyDescent="0.2"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BD983" s="6"/>
      <c r="BE983" s="6"/>
      <c r="BF983" s="6"/>
    </row>
    <row r="984" spans="6:58" x14ac:dyDescent="0.2"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BD984" s="6"/>
      <c r="BE984" s="6"/>
      <c r="BF984" s="6"/>
    </row>
    <row r="985" spans="6:58" x14ac:dyDescent="0.2"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BD985" s="6"/>
      <c r="BE985" s="6"/>
      <c r="BF985" s="6"/>
    </row>
    <row r="986" spans="6:58" x14ac:dyDescent="0.2"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BD986" s="6"/>
      <c r="BE986" s="6"/>
      <c r="BF986" s="6"/>
    </row>
    <row r="987" spans="6:58" x14ac:dyDescent="0.2"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BD987" s="6"/>
      <c r="BE987" s="6"/>
      <c r="BF987" s="6"/>
    </row>
    <row r="988" spans="6:58" x14ac:dyDescent="0.2"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BD988" s="6"/>
      <c r="BE988" s="6"/>
      <c r="BF988" s="6"/>
    </row>
    <row r="989" spans="6:58" x14ac:dyDescent="0.2"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BD989" s="6"/>
      <c r="BE989" s="6"/>
      <c r="BF989" s="6"/>
    </row>
    <row r="990" spans="6:58" x14ac:dyDescent="0.2"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BD990" s="6"/>
      <c r="BE990" s="6"/>
      <c r="BF990" s="6"/>
    </row>
    <row r="991" spans="6:58" x14ac:dyDescent="0.2"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BD991" s="6"/>
      <c r="BE991" s="6"/>
      <c r="BF991" s="6"/>
    </row>
    <row r="992" spans="6:58" x14ac:dyDescent="0.2"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BD992" s="6"/>
      <c r="BE992" s="6"/>
      <c r="BF992" s="6"/>
    </row>
    <row r="993" spans="6:58" x14ac:dyDescent="0.2"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BD993" s="6"/>
      <c r="BE993" s="6"/>
      <c r="BF993" s="6"/>
    </row>
    <row r="994" spans="6:58" x14ac:dyDescent="0.2"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BD994" s="6"/>
      <c r="BE994" s="6"/>
      <c r="BF994" s="6"/>
    </row>
    <row r="995" spans="6:58" x14ac:dyDescent="0.2"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BD995" s="6"/>
      <c r="BE995" s="6"/>
      <c r="BF995" s="6"/>
    </row>
    <row r="996" spans="6:58" x14ac:dyDescent="0.2"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BD996" s="6"/>
      <c r="BE996" s="6"/>
      <c r="BF996" s="6"/>
    </row>
    <row r="997" spans="6:58" x14ac:dyDescent="0.2"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BD997" s="6"/>
      <c r="BE997" s="6"/>
      <c r="BF997" s="6"/>
    </row>
    <row r="998" spans="6:58" x14ac:dyDescent="0.2"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BD998" s="6"/>
      <c r="BE998" s="6"/>
      <c r="BF998" s="6"/>
    </row>
    <row r="999" spans="6:58" x14ac:dyDescent="0.2"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BD999" s="6"/>
      <c r="BE999" s="6"/>
      <c r="BF999" s="6"/>
    </row>
    <row r="1000" spans="6:58" x14ac:dyDescent="0.2"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BD1000" s="6"/>
      <c r="BE1000" s="6"/>
      <c r="BF1000" s="6"/>
    </row>
    <row r="1001" spans="6:58" x14ac:dyDescent="0.2"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BD1001" s="6"/>
      <c r="BE1001" s="6"/>
      <c r="BF1001" s="6"/>
    </row>
    <row r="1002" spans="6:58" x14ac:dyDescent="0.2"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BD1002" s="6"/>
      <c r="BE1002" s="6"/>
      <c r="BF1002" s="6"/>
    </row>
    <row r="1003" spans="6:58" x14ac:dyDescent="0.2"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BD1003" s="6"/>
      <c r="BE1003" s="6"/>
      <c r="BF1003" s="6"/>
    </row>
    <row r="1004" spans="6:58" x14ac:dyDescent="0.2"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BD1004" s="6"/>
      <c r="BE1004" s="6"/>
      <c r="BF1004" s="6"/>
    </row>
    <row r="1005" spans="6:58" x14ac:dyDescent="0.2"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BD1005" s="6"/>
      <c r="BE1005" s="6"/>
      <c r="BF1005" s="6"/>
    </row>
    <row r="1006" spans="6:58" x14ac:dyDescent="0.2"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BD1006" s="6"/>
      <c r="BE1006" s="6"/>
      <c r="BF1006" s="6"/>
    </row>
    <row r="1007" spans="6:58" x14ac:dyDescent="0.2"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BD1007" s="6"/>
      <c r="BE1007" s="6"/>
      <c r="BF1007" s="6"/>
    </row>
    <row r="1008" spans="6:58" x14ac:dyDescent="0.2"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BD1008" s="6"/>
      <c r="BE1008" s="6"/>
      <c r="BF1008" s="6"/>
    </row>
    <row r="1009" spans="6:58" x14ac:dyDescent="0.2"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BD1009" s="6"/>
      <c r="BE1009" s="6"/>
      <c r="BF1009" s="6"/>
    </row>
    <row r="1010" spans="6:58" x14ac:dyDescent="0.2"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BD1010" s="6"/>
      <c r="BE1010" s="6"/>
      <c r="BF1010" s="6"/>
    </row>
    <row r="1011" spans="6:58" x14ac:dyDescent="0.2"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BD1011" s="6"/>
      <c r="BE1011" s="6"/>
      <c r="BF1011" s="6"/>
    </row>
    <row r="1012" spans="6:58" x14ac:dyDescent="0.2"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BD1012" s="6"/>
      <c r="BE1012" s="6"/>
      <c r="BF1012" s="6"/>
    </row>
    <row r="1013" spans="6:58" x14ac:dyDescent="0.2"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BD1013" s="6"/>
      <c r="BE1013" s="6"/>
      <c r="BF1013" s="6"/>
    </row>
    <row r="1014" spans="6:58" x14ac:dyDescent="0.2"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BD1014" s="6"/>
      <c r="BE1014" s="6"/>
      <c r="BF1014" s="6"/>
    </row>
    <row r="1015" spans="6:58" x14ac:dyDescent="0.2"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BD1015" s="6"/>
      <c r="BE1015" s="6"/>
      <c r="BF1015" s="6"/>
    </row>
    <row r="1016" spans="6:58" x14ac:dyDescent="0.2"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BD1016" s="6"/>
      <c r="BE1016" s="6"/>
      <c r="BF1016" s="6"/>
    </row>
    <row r="1017" spans="6:58" x14ac:dyDescent="0.2"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BD1017" s="6"/>
      <c r="BE1017" s="6"/>
      <c r="BF1017" s="6"/>
    </row>
    <row r="1018" spans="6:58" x14ac:dyDescent="0.2"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BD1018" s="6"/>
      <c r="BE1018" s="6"/>
      <c r="BF1018" s="6"/>
    </row>
    <row r="1019" spans="6:58" x14ac:dyDescent="0.2"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BD1019" s="6"/>
      <c r="BE1019" s="6"/>
      <c r="BF1019" s="6"/>
    </row>
    <row r="1020" spans="6:58" x14ac:dyDescent="0.2"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BD1020" s="6"/>
      <c r="BE1020" s="6"/>
      <c r="BF1020" s="6"/>
    </row>
    <row r="1021" spans="6:58" x14ac:dyDescent="0.2"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BD1021" s="6"/>
      <c r="BE1021" s="6"/>
      <c r="BF1021" s="6"/>
    </row>
    <row r="1022" spans="6:58" x14ac:dyDescent="0.2"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BD1022" s="6"/>
      <c r="BE1022" s="6"/>
      <c r="BF1022" s="6"/>
    </row>
    <row r="1023" spans="6:58" x14ac:dyDescent="0.2"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BD1023" s="6"/>
      <c r="BE1023" s="6"/>
      <c r="BF1023" s="6"/>
    </row>
    <row r="1024" spans="6:58" x14ac:dyDescent="0.2"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BD1024" s="6"/>
      <c r="BE1024" s="6"/>
      <c r="BF1024" s="6"/>
    </row>
    <row r="1025" spans="6:58" x14ac:dyDescent="0.2"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BD1025" s="6"/>
      <c r="BE1025" s="6"/>
      <c r="BF1025" s="6"/>
    </row>
    <row r="1026" spans="6:58" x14ac:dyDescent="0.2"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BD1026" s="6"/>
      <c r="BE1026" s="6"/>
      <c r="BF1026" s="6"/>
    </row>
    <row r="1027" spans="6:58" x14ac:dyDescent="0.2"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BD1027" s="6"/>
      <c r="BE1027" s="6"/>
      <c r="BF1027" s="6"/>
    </row>
    <row r="1028" spans="6:58" x14ac:dyDescent="0.2"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BD1028" s="6"/>
      <c r="BE1028" s="6"/>
      <c r="BF1028" s="6"/>
    </row>
    <row r="1029" spans="6:58" x14ac:dyDescent="0.2"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BD1029" s="6"/>
      <c r="BE1029" s="6"/>
      <c r="BF1029" s="6"/>
    </row>
    <row r="1030" spans="6:58" x14ac:dyDescent="0.2"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BD1030" s="6"/>
      <c r="BE1030" s="6"/>
      <c r="BF1030" s="6"/>
    </row>
    <row r="1031" spans="6:58" x14ac:dyDescent="0.2"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BD1031" s="6"/>
      <c r="BE1031" s="6"/>
      <c r="BF1031" s="6"/>
    </row>
    <row r="1032" spans="6:58" x14ac:dyDescent="0.2"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BD1032" s="6"/>
      <c r="BE1032" s="6"/>
      <c r="BF1032" s="6"/>
    </row>
    <row r="1033" spans="6:58" x14ac:dyDescent="0.2"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BD1033" s="6"/>
      <c r="BE1033" s="6"/>
      <c r="BF1033" s="6"/>
    </row>
    <row r="1034" spans="6:58" x14ac:dyDescent="0.2"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BD1034" s="6"/>
      <c r="BE1034" s="6"/>
      <c r="BF1034" s="6"/>
    </row>
    <row r="1035" spans="6:58" x14ac:dyDescent="0.2"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BD1035" s="6"/>
      <c r="BE1035" s="6"/>
      <c r="BF1035" s="6"/>
    </row>
    <row r="1036" spans="6:58" x14ac:dyDescent="0.2"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BD1036" s="6"/>
      <c r="BE1036" s="6"/>
      <c r="BF1036" s="6"/>
    </row>
    <row r="1037" spans="6:58" x14ac:dyDescent="0.2"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BD1037" s="6"/>
      <c r="BE1037" s="6"/>
      <c r="BF1037" s="6"/>
    </row>
    <row r="1038" spans="6:58" x14ac:dyDescent="0.2"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BD1038" s="6"/>
      <c r="BE1038" s="6"/>
      <c r="BF1038" s="6"/>
    </row>
    <row r="1039" spans="6:58" x14ac:dyDescent="0.2"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BD1039" s="6"/>
      <c r="BE1039" s="6"/>
      <c r="BF1039" s="6"/>
    </row>
    <row r="1040" spans="6:58" x14ac:dyDescent="0.2"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BD1040" s="6"/>
      <c r="BE1040" s="6"/>
      <c r="BF1040" s="6"/>
    </row>
    <row r="1041" spans="6:58" x14ac:dyDescent="0.2"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BD1041" s="6"/>
      <c r="BE1041" s="6"/>
      <c r="BF1041" s="6"/>
    </row>
    <row r="1042" spans="6:58" x14ac:dyDescent="0.2"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BD1042" s="6"/>
      <c r="BE1042" s="6"/>
      <c r="BF1042" s="6"/>
    </row>
    <row r="1043" spans="6:58" x14ac:dyDescent="0.2"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BD1043" s="6"/>
      <c r="BE1043" s="6"/>
      <c r="BF1043" s="6"/>
    </row>
    <row r="1044" spans="6:58" x14ac:dyDescent="0.2"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BD1044" s="6"/>
      <c r="BE1044" s="6"/>
      <c r="BF1044" s="6"/>
    </row>
    <row r="1045" spans="6:58" x14ac:dyDescent="0.2"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BD1045" s="6"/>
      <c r="BE1045" s="6"/>
      <c r="BF1045" s="6"/>
    </row>
    <row r="1046" spans="6:58" x14ac:dyDescent="0.2"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BD1046" s="6"/>
      <c r="BE1046" s="6"/>
      <c r="BF1046" s="6"/>
    </row>
    <row r="1047" spans="6:58" x14ac:dyDescent="0.2"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BD1047" s="6"/>
      <c r="BE1047" s="6"/>
      <c r="BF1047" s="6"/>
    </row>
    <row r="1048" spans="6:58" x14ac:dyDescent="0.2"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BD1048" s="6"/>
      <c r="BE1048" s="6"/>
      <c r="BF1048" s="6"/>
    </row>
    <row r="1049" spans="6:58" x14ac:dyDescent="0.2"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BD1049" s="6"/>
      <c r="BE1049" s="6"/>
      <c r="BF1049" s="6"/>
    </row>
    <row r="1050" spans="6:58" x14ac:dyDescent="0.2"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BD1050" s="6"/>
      <c r="BE1050" s="6"/>
      <c r="BF1050" s="6"/>
    </row>
    <row r="1051" spans="6:58" x14ac:dyDescent="0.2"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BD1051" s="6"/>
      <c r="BE1051" s="6"/>
      <c r="BF1051" s="6"/>
    </row>
    <row r="1052" spans="6:58" x14ac:dyDescent="0.2"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BD1052" s="6"/>
      <c r="BE1052" s="6"/>
      <c r="BF1052" s="6"/>
    </row>
    <row r="1053" spans="6:58" x14ac:dyDescent="0.2"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BD1053" s="6"/>
      <c r="BE1053" s="6"/>
      <c r="BF1053" s="6"/>
    </row>
    <row r="1054" spans="6:58" x14ac:dyDescent="0.2"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BD1054" s="6"/>
      <c r="BE1054" s="6"/>
      <c r="BF1054" s="6"/>
    </row>
    <row r="1055" spans="6:58" x14ac:dyDescent="0.2"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BD1055" s="6"/>
      <c r="BE1055" s="6"/>
      <c r="BF1055" s="6"/>
    </row>
    <row r="1056" spans="6:58" x14ac:dyDescent="0.2"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BD1056" s="6"/>
      <c r="BE1056" s="6"/>
      <c r="BF1056" s="6"/>
    </row>
    <row r="1057" spans="6:58" x14ac:dyDescent="0.2"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BD1057" s="6"/>
      <c r="BE1057" s="6"/>
      <c r="BF1057" s="6"/>
    </row>
    <row r="1058" spans="6:58" x14ac:dyDescent="0.2"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BD1058" s="6"/>
      <c r="BE1058" s="6"/>
      <c r="BF1058" s="6"/>
    </row>
    <row r="1059" spans="6:58" x14ac:dyDescent="0.2"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BD1059" s="6"/>
      <c r="BE1059" s="6"/>
      <c r="BF1059" s="6"/>
    </row>
    <row r="1060" spans="6:58" x14ac:dyDescent="0.2"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BD1060" s="6"/>
      <c r="BE1060" s="6"/>
      <c r="BF1060" s="6"/>
    </row>
    <row r="1061" spans="6:58" x14ac:dyDescent="0.2"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BD1061" s="6"/>
      <c r="BE1061" s="6"/>
      <c r="BF1061" s="6"/>
    </row>
    <row r="1062" spans="6:58" x14ac:dyDescent="0.2"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BD1062" s="6"/>
      <c r="BE1062" s="6"/>
      <c r="BF1062" s="6"/>
    </row>
    <row r="1063" spans="6:58" x14ac:dyDescent="0.2"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BD1063" s="6"/>
      <c r="BE1063" s="6"/>
      <c r="BF1063" s="6"/>
    </row>
    <row r="1064" spans="6:58" x14ac:dyDescent="0.2"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BD1064" s="6"/>
      <c r="BE1064" s="6"/>
      <c r="BF1064" s="6"/>
    </row>
    <row r="1065" spans="6:58" x14ac:dyDescent="0.2"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BD1065" s="6"/>
      <c r="BE1065" s="6"/>
      <c r="BF1065" s="6"/>
    </row>
    <row r="1066" spans="6:58" x14ac:dyDescent="0.2"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BD1066" s="6"/>
      <c r="BE1066" s="6"/>
      <c r="BF1066" s="6"/>
    </row>
    <row r="1067" spans="6:58" x14ac:dyDescent="0.2"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BD1067" s="6"/>
      <c r="BE1067" s="6"/>
      <c r="BF1067" s="6"/>
    </row>
    <row r="1068" spans="6:58" x14ac:dyDescent="0.2"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BD1068" s="6"/>
      <c r="BE1068" s="6"/>
      <c r="BF1068" s="6"/>
    </row>
    <row r="1069" spans="6:58" x14ac:dyDescent="0.2"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BD1069" s="6"/>
      <c r="BE1069" s="6"/>
      <c r="BF1069" s="6"/>
    </row>
    <row r="1070" spans="6:58" x14ac:dyDescent="0.2"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BD1070" s="6"/>
      <c r="BE1070" s="6"/>
      <c r="BF1070" s="6"/>
    </row>
    <row r="1071" spans="6:58" x14ac:dyDescent="0.2"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BD1071" s="6"/>
      <c r="BE1071" s="6"/>
      <c r="BF1071" s="6"/>
    </row>
    <row r="1072" spans="6:58" x14ac:dyDescent="0.2"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BD1072" s="6"/>
      <c r="BE1072" s="6"/>
      <c r="BF1072" s="6"/>
    </row>
    <row r="1073" spans="6:58" x14ac:dyDescent="0.2"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BD1073" s="6"/>
      <c r="BE1073" s="6"/>
      <c r="BF1073" s="6"/>
    </row>
    <row r="1074" spans="6:58" x14ac:dyDescent="0.2"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BD1074" s="6"/>
      <c r="BE1074" s="6"/>
      <c r="BF1074" s="6"/>
    </row>
    <row r="1075" spans="6:58" x14ac:dyDescent="0.2"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BD1075" s="6"/>
      <c r="BE1075" s="6"/>
      <c r="BF1075" s="6"/>
    </row>
    <row r="1076" spans="6:58" x14ac:dyDescent="0.2"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BD1076" s="6"/>
      <c r="BE1076" s="6"/>
      <c r="BF1076" s="6"/>
    </row>
    <row r="1077" spans="6:58" x14ac:dyDescent="0.2"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BD1077" s="6"/>
      <c r="BE1077" s="6"/>
      <c r="BF1077" s="6"/>
    </row>
    <row r="1078" spans="6:58" x14ac:dyDescent="0.2"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BD1078" s="6"/>
      <c r="BE1078" s="6"/>
      <c r="BF1078" s="6"/>
    </row>
    <row r="1079" spans="6:58" x14ac:dyDescent="0.2"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BD1079" s="6"/>
      <c r="BE1079" s="6"/>
      <c r="BF1079" s="6"/>
    </row>
    <row r="1080" spans="6:58" x14ac:dyDescent="0.2"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BD1080" s="6"/>
      <c r="BE1080" s="6"/>
      <c r="BF1080" s="6"/>
    </row>
    <row r="1081" spans="6:58" x14ac:dyDescent="0.2"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BD1081" s="6"/>
      <c r="BE1081" s="6"/>
      <c r="BF1081" s="6"/>
    </row>
    <row r="1082" spans="6:58" x14ac:dyDescent="0.2"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BD1082" s="6"/>
      <c r="BE1082" s="6"/>
      <c r="BF1082" s="6"/>
    </row>
    <row r="1083" spans="6:58" x14ac:dyDescent="0.2"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BD1083" s="6"/>
      <c r="BE1083" s="6"/>
      <c r="BF1083" s="6"/>
    </row>
    <row r="1084" spans="6:58" x14ac:dyDescent="0.2"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BD1084" s="6"/>
      <c r="BE1084" s="6"/>
      <c r="BF1084" s="6"/>
    </row>
    <row r="1085" spans="6:58" x14ac:dyDescent="0.2"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BD1085" s="6"/>
      <c r="BE1085" s="6"/>
      <c r="BF1085" s="6"/>
    </row>
    <row r="1086" spans="6:58" x14ac:dyDescent="0.2"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BD1086" s="6"/>
      <c r="BE1086" s="6"/>
      <c r="BF1086" s="6"/>
    </row>
    <row r="1087" spans="6:58" x14ac:dyDescent="0.2"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BD1087" s="6"/>
      <c r="BE1087" s="6"/>
      <c r="BF1087" s="6"/>
    </row>
    <row r="1088" spans="6:58" x14ac:dyDescent="0.2"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BD1088" s="6"/>
      <c r="BE1088" s="6"/>
      <c r="BF1088" s="6"/>
    </row>
    <row r="1089" spans="6:58" x14ac:dyDescent="0.2"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BD1089" s="6"/>
      <c r="BE1089" s="6"/>
      <c r="BF1089" s="6"/>
    </row>
    <row r="1090" spans="6:58" x14ac:dyDescent="0.2"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BD1090" s="6"/>
      <c r="BE1090" s="6"/>
      <c r="BF1090" s="6"/>
    </row>
    <row r="1091" spans="6:58" x14ac:dyDescent="0.2"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BD1091" s="6"/>
      <c r="BE1091" s="6"/>
      <c r="BF1091" s="6"/>
    </row>
    <row r="1092" spans="6:58" x14ac:dyDescent="0.2"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BD1092" s="6"/>
      <c r="BE1092" s="6"/>
      <c r="BF1092" s="6"/>
    </row>
    <row r="1093" spans="6:58" x14ac:dyDescent="0.2"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BD1093" s="6"/>
      <c r="BE1093" s="6"/>
      <c r="BF1093" s="6"/>
    </row>
    <row r="1094" spans="6:58" x14ac:dyDescent="0.2"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BD1094" s="6"/>
      <c r="BE1094" s="6"/>
      <c r="BF1094" s="6"/>
    </row>
    <row r="1095" spans="6:58" x14ac:dyDescent="0.2"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BD1095" s="6"/>
      <c r="BE1095" s="6"/>
      <c r="BF1095" s="6"/>
    </row>
    <row r="1096" spans="6:58" x14ac:dyDescent="0.2"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BD1096" s="6"/>
      <c r="BE1096" s="6"/>
      <c r="BF1096" s="6"/>
    </row>
    <row r="1097" spans="6:58" x14ac:dyDescent="0.2"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BD1097" s="6"/>
      <c r="BE1097" s="6"/>
      <c r="BF1097" s="6"/>
    </row>
    <row r="1098" spans="6:58" x14ac:dyDescent="0.2"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BD1098" s="6"/>
      <c r="BE1098" s="6"/>
      <c r="BF1098" s="6"/>
    </row>
    <row r="1099" spans="6:58" x14ac:dyDescent="0.2"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BD1099" s="6"/>
      <c r="BE1099" s="6"/>
      <c r="BF1099" s="6"/>
    </row>
    <row r="1100" spans="6:58" x14ac:dyDescent="0.2"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BD1100" s="6"/>
      <c r="BE1100" s="6"/>
      <c r="BF1100" s="6"/>
    </row>
    <row r="1101" spans="6:58" x14ac:dyDescent="0.2"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BD1101" s="6"/>
      <c r="BE1101" s="6"/>
      <c r="BF1101" s="6"/>
    </row>
    <row r="1102" spans="6:58" x14ac:dyDescent="0.2"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BD1102" s="6"/>
      <c r="BE1102" s="6"/>
      <c r="BF1102" s="6"/>
    </row>
    <row r="1103" spans="6:58" x14ac:dyDescent="0.2"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BD1103" s="6"/>
      <c r="BE1103" s="6"/>
      <c r="BF1103" s="6"/>
    </row>
    <row r="1104" spans="6:58" x14ac:dyDescent="0.2"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BD1104" s="6"/>
      <c r="BE1104" s="6"/>
      <c r="BF1104" s="6"/>
    </row>
    <row r="1105" spans="6:58" x14ac:dyDescent="0.2"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BD1105" s="6"/>
      <c r="BE1105" s="6"/>
      <c r="BF1105" s="6"/>
    </row>
    <row r="1106" spans="6:58" x14ac:dyDescent="0.2"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BD1106" s="6"/>
      <c r="BE1106" s="6"/>
      <c r="BF1106" s="6"/>
    </row>
    <row r="1107" spans="6:58" x14ac:dyDescent="0.2"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BD1107" s="6"/>
      <c r="BE1107" s="6"/>
      <c r="BF1107" s="6"/>
    </row>
    <row r="1108" spans="6:58" x14ac:dyDescent="0.2"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BD1108" s="6"/>
      <c r="BE1108" s="6"/>
      <c r="BF1108" s="6"/>
    </row>
    <row r="1109" spans="6:58" x14ac:dyDescent="0.2"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BD1109" s="6"/>
      <c r="BE1109" s="6"/>
      <c r="BF1109" s="6"/>
    </row>
    <row r="1110" spans="6:58" x14ac:dyDescent="0.2"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BD1110" s="6"/>
      <c r="BE1110" s="6"/>
      <c r="BF1110" s="6"/>
    </row>
    <row r="1111" spans="6:58" x14ac:dyDescent="0.2"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BD1111" s="6"/>
      <c r="BE1111" s="6"/>
      <c r="BF1111" s="6"/>
    </row>
    <row r="1112" spans="6:58" x14ac:dyDescent="0.2"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BD1112" s="6"/>
      <c r="BE1112" s="6"/>
      <c r="BF1112" s="6"/>
    </row>
    <row r="1113" spans="6:58" x14ac:dyDescent="0.2"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BD1113" s="6"/>
      <c r="BE1113" s="6"/>
      <c r="BF1113" s="6"/>
    </row>
    <row r="1114" spans="6:58" x14ac:dyDescent="0.2"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BD1114" s="6"/>
      <c r="BE1114" s="6"/>
      <c r="BF1114" s="6"/>
    </row>
    <row r="1115" spans="6:58" x14ac:dyDescent="0.2"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BD1115" s="6"/>
      <c r="BE1115" s="6"/>
      <c r="BF1115" s="6"/>
    </row>
    <row r="1116" spans="6:58" x14ac:dyDescent="0.2"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BD1116" s="6"/>
      <c r="BE1116" s="6"/>
      <c r="BF1116" s="6"/>
    </row>
    <row r="1117" spans="6:58" x14ac:dyDescent="0.2"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BD1117" s="6"/>
      <c r="BE1117" s="6"/>
      <c r="BF1117" s="6"/>
    </row>
    <row r="1118" spans="6:58" x14ac:dyDescent="0.2"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BD1118" s="6"/>
      <c r="BE1118" s="6"/>
      <c r="BF1118" s="6"/>
    </row>
    <row r="1119" spans="6:58" x14ac:dyDescent="0.2"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BD1119" s="6"/>
      <c r="BE1119" s="6"/>
      <c r="BF1119" s="6"/>
    </row>
    <row r="1120" spans="6:58" x14ac:dyDescent="0.2"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BD1120" s="6"/>
      <c r="BE1120" s="6"/>
      <c r="BF1120" s="6"/>
    </row>
    <row r="1121" spans="6:58" x14ac:dyDescent="0.2"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BD1121" s="6"/>
      <c r="BE1121" s="6"/>
      <c r="BF1121" s="6"/>
    </row>
    <row r="1122" spans="6:58" x14ac:dyDescent="0.2"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BD1122" s="6"/>
      <c r="BE1122" s="6"/>
      <c r="BF1122" s="6"/>
    </row>
    <row r="1123" spans="6:58" x14ac:dyDescent="0.2"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BD1123" s="6"/>
      <c r="BE1123" s="6"/>
      <c r="BF1123" s="6"/>
    </row>
    <row r="1124" spans="6:58" x14ac:dyDescent="0.2"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BD1124" s="6"/>
      <c r="BE1124" s="6"/>
      <c r="BF1124" s="6"/>
    </row>
    <row r="1125" spans="6:58" x14ac:dyDescent="0.2"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BD1125" s="6"/>
      <c r="BE1125" s="6"/>
      <c r="BF1125" s="6"/>
    </row>
    <row r="1126" spans="6:58" x14ac:dyDescent="0.2"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BD1126" s="6"/>
      <c r="BE1126" s="6"/>
      <c r="BF1126" s="6"/>
    </row>
    <row r="1127" spans="6:58" x14ac:dyDescent="0.2"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BD1127" s="6"/>
      <c r="BE1127" s="6"/>
      <c r="BF1127" s="6"/>
    </row>
    <row r="1128" spans="6:58" x14ac:dyDescent="0.2"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BD1128" s="6"/>
      <c r="BE1128" s="6"/>
      <c r="BF1128" s="6"/>
    </row>
    <row r="1129" spans="6:58" x14ac:dyDescent="0.2"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BD1129" s="6"/>
      <c r="BE1129" s="6"/>
      <c r="BF1129" s="6"/>
    </row>
    <row r="1130" spans="6:58" x14ac:dyDescent="0.2"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BD1130" s="6"/>
      <c r="BE1130" s="6"/>
      <c r="BF1130" s="6"/>
    </row>
    <row r="1131" spans="6:58" x14ac:dyDescent="0.2"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BD1131" s="6"/>
      <c r="BE1131" s="6"/>
      <c r="BF1131" s="6"/>
    </row>
    <row r="1132" spans="6:58" x14ac:dyDescent="0.2"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BD1132" s="6"/>
      <c r="BE1132" s="6"/>
      <c r="BF1132" s="6"/>
    </row>
    <row r="1133" spans="6:58" x14ac:dyDescent="0.2"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BD1133" s="6"/>
      <c r="BE1133" s="6"/>
      <c r="BF1133" s="6"/>
    </row>
    <row r="1134" spans="6:58" x14ac:dyDescent="0.2"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BD1134" s="6"/>
      <c r="BE1134" s="6"/>
      <c r="BF1134" s="6"/>
    </row>
    <row r="1135" spans="6:58" x14ac:dyDescent="0.2"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BD1135" s="6"/>
      <c r="BE1135" s="6"/>
      <c r="BF1135" s="6"/>
    </row>
    <row r="1136" spans="6:58" x14ac:dyDescent="0.2"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BD1136" s="6"/>
      <c r="BE1136" s="6"/>
      <c r="BF1136" s="6"/>
    </row>
    <row r="1137" spans="6:58" x14ac:dyDescent="0.2"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BD1137" s="6"/>
      <c r="BE1137" s="6"/>
      <c r="BF1137" s="6"/>
    </row>
    <row r="1138" spans="6:58" x14ac:dyDescent="0.2"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BD1138" s="6"/>
      <c r="BE1138" s="6"/>
      <c r="BF1138" s="6"/>
    </row>
    <row r="1139" spans="6:58" x14ac:dyDescent="0.2"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BD1139" s="6"/>
      <c r="BE1139" s="6"/>
      <c r="BF1139" s="6"/>
    </row>
    <row r="1140" spans="6:58" x14ac:dyDescent="0.2"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BD1140" s="6"/>
      <c r="BE1140" s="6"/>
      <c r="BF1140" s="6"/>
    </row>
    <row r="1141" spans="6:58" x14ac:dyDescent="0.2"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BD1141" s="6"/>
      <c r="BE1141" s="6"/>
      <c r="BF1141" s="6"/>
    </row>
    <row r="1142" spans="6:58" x14ac:dyDescent="0.2"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BD1142" s="6"/>
      <c r="BE1142" s="6"/>
      <c r="BF1142" s="6"/>
    </row>
    <row r="1143" spans="6:58" x14ac:dyDescent="0.2"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BD1143" s="6"/>
      <c r="BE1143" s="6"/>
      <c r="BF1143" s="6"/>
    </row>
    <row r="1144" spans="6:58" x14ac:dyDescent="0.2"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BD1144" s="6"/>
      <c r="BE1144" s="6"/>
      <c r="BF1144" s="6"/>
    </row>
    <row r="1145" spans="6:58" x14ac:dyDescent="0.2"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BD1145" s="6"/>
      <c r="BE1145" s="6"/>
      <c r="BF1145" s="6"/>
    </row>
    <row r="1146" spans="6:58" x14ac:dyDescent="0.2"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BD1146" s="6"/>
      <c r="BE1146" s="6"/>
      <c r="BF1146" s="6"/>
    </row>
    <row r="1147" spans="6:58" x14ac:dyDescent="0.2"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BD1147" s="6"/>
      <c r="BE1147" s="6"/>
      <c r="BF1147" s="6"/>
    </row>
    <row r="1148" spans="6:58" x14ac:dyDescent="0.2"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BD1148" s="6"/>
      <c r="BE1148" s="6"/>
      <c r="BF1148" s="6"/>
    </row>
    <row r="1149" spans="6:58" x14ac:dyDescent="0.2"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BD1149" s="6"/>
      <c r="BE1149" s="6"/>
      <c r="BF1149" s="6"/>
    </row>
    <row r="1150" spans="6:58" x14ac:dyDescent="0.2"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BD1150" s="6"/>
      <c r="BE1150" s="6"/>
      <c r="BF1150" s="6"/>
    </row>
    <row r="1151" spans="6:58" x14ac:dyDescent="0.2"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BD1151" s="6"/>
      <c r="BE1151" s="6"/>
      <c r="BF1151" s="6"/>
    </row>
    <row r="1152" spans="6:58" x14ac:dyDescent="0.2"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BD1152" s="6"/>
      <c r="BE1152" s="6"/>
      <c r="BF1152" s="6"/>
    </row>
    <row r="1153" spans="6:58" x14ac:dyDescent="0.2"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BD1153" s="6"/>
      <c r="BE1153" s="6"/>
      <c r="BF1153" s="6"/>
    </row>
    <row r="1154" spans="6:58" x14ac:dyDescent="0.2"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BD1154" s="6"/>
      <c r="BE1154" s="6"/>
      <c r="BF1154" s="6"/>
    </row>
    <row r="1155" spans="6:58" x14ac:dyDescent="0.2"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BD1155" s="6"/>
      <c r="BE1155" s="6"/>
      <c r="BF1155" s="6"/>
    </row>
    <row r="1156" spans="6:58" x14ac:dyDescent="0.2"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BD1156" s="6"/>
      <c r="BE1156" s="6"/>
      <c r="BF1156" s="6"/>
    </row>
    <row r="1157" spans="6:58" x14ac:dyDescent="0.2"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BD1157" s="6"/>
      <c r="BE1157" s="6"/>
      <c r="BF1157" s="6"/>
    </row>
    <row r="1158" spans="6:58" x14ac:dyDescent="0.2"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BD1158" s="6"/>
      <c r="BE1158" s="6"/>
      <c r="BF1158" s="6"/>
    </row>
    <row r="1159" spans="6:58" x14ac:dyDescent="0.2"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BD1159" s="6"/>
      <c r="BE1159" s="6"/>
      <c r="BF1159" s="6"/>
    </row>
    <row r="1160" spans="6:58" x14ac:dyDescent="0.2"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BD1160" s="6"/>
      <c r="BE1160" s="6"/>
      <c r="BF1160" s="6"/>
    </row>
    <row r="1161" spans="6:58" x14ac:dyDescent="0.2"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BD1161" s="6"/>
      <c r="BE1161" s="6"/>
      <c r="BF1161" s="6"/>
    </row>
    <row r="1162" spans="6:58" x14ac:dyDescent="0.2"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BD1162" s="6"/>
      <c r="BE1162" s="6"/>
      <c r="BF1162" s="6"/>
    </row>
    <row r="1163" spans="6:58" x14ac:dyDescent="0.2"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BD1163" s="6"/>
      <c r="BE1163" s="6"/>
      <c r="BF1163" s="6"/>
    </row>
    <row r="1164" spans="6:58" x14ac:dyDescent="0.2"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BD1164" s="6"/>
      <c r="BE1164" s="6"/>
      <c r="BF1164" s="6"/>
    </row>
    <row r="1165" spans="6:58" x14ac:dyDescent="0.2"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BD1165" s="6"/>
      <c r="BE1165" s="6"/>
      <c r="BF1165" s="6"/>
    </row>
    <row r="1166" spans="6:58" x14ac:dyDescent="0.2"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BD1166" s="6"/>
      <c r="BE1166" s="6"/>
      <c r="BF1166" s="6"/>
    </row>
    <row r="1167" spans="6:58" x14ac:dyDescent="0.2"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BD1167" s="6"/>
      <c r="BE1167" s="6"/>
      <c r="BF1167" s="6"/>
    </row>
    <row r="1168" spans="6:58" x14ac:dyDescent="0.2"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BD1168" s="6"/>
      <c r="BE1168" s="6"/>
      <c r="BF1168" s="6"/>
    </row>
    <row r="1169" spans="6:58" x14ac:dyDescent="0.2"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BD1169" s="6"/>
      <c r="BE1169" s="6"/>
      <c r="BF1169" s="6"/>
    </row>
    <row r="1170" spans="6:58" x14ac:dyDescent="0.2"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BD1170" s="6"/>
      <c r="BE1170" s="6"/>
      <c r="BF1170" s="6"/>
    </row>
    <row r="1171" spans="6:58" x14ac:dyDescent="0.2"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BD1171" s="6"/>
      <c r="BE1171" s="6"/>
      <c r="BF1171" s="6"/>
    </row>
    <row r="1172" spans="6:58" x14ac:dyDescent="0.2"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BD1172" s="6"/>
      <c r="BE1172" s="6"/>
      <c r="BF1172" s="6"/>
    </row>
    <row r="1173" spans="6:58" x14ac:dyDescent="0.2"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BD1173" s="6"/>
      <c r="BE1173" s="6"/>
      <c r="BF1173" s="6"/>
    </row>
    <row r="1174" spans="6:58" x14ac:dyDescent="0.2"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BD1174" s="6"/>
      <c r="BE1174" s="6"/>
      <c r="BF1174" s="6"/>
    </row>
    <row r="1175" spans="6:58" x14ac:dyDescent="0.2"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BD1175" s="6"/>
      <c r="BE1175" s="6"/>
      <c r="BF1175" s="6"/>
    </row>
    <row r="1176" spans="6:58" x14ac:dyDescent="0.2"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BD1176" s="6"/>
      <c r="BE1176" s="6"/>
      <c r="BF1176" s="6"/>
    </row>
    <row r="1177" spans="6:58" x14ac:dyDescent="0.2"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BD1177" s="6"/>
      <c r="BE1177" s="6"/>
      <c r="BF1177" s="6"/>
    </row>
    <row r="1178" spans="6:58" x14ac:dyDescent="0.2"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BD1178" s="6"/>
      <c r="BE1178" s="6"/>
      <c r="BF1178" s="6"/>
    </row>
    <row r="1179" spans="6:58" x14ac:dyDescent="0.2"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BD1179" s="6"/>
      <c r="BE1179" s="6"/>
      <c r="BF1179" s="6"/>
    </row>
    <row r="1180" spans="6:58" x14ac:dyDescent="0.2"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BD1180" s="6"/>
      <c r="BE1180" s="6"/>
      <c r="BF1180" s="6"/>
    </row>
    <row r="1181" spans="6:58" x14ac:dyDescent="0.2"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BD1181" s="6"/>
      <c r="BE1181" s="6"/>
      <c r="BF1181" s="6"/>
    </row>
    <row r="1182" spans="6:58" x14ac:dyDescent="0.2"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BD1182" s="6"/>
      <c r="BE1182" s="6"/>
      <c r="BF1182" s="6"/>
    </row>
    <row r="1183" spans="6:58" x14ac:dyDescent="0.2"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BD1183" s="6"/>
      <c r="BE1183" s="6"/>
      <c r="BF1183" s="6"/>
    </row>
    <row r="1184" spans="6:58" x14ac:dyDescent="0.2"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BD1184" s="6"/>
      <c r="BE1184" s="6"/>
      <c r="BF1184" s="6"/>
    </row>
    <row r="1185" spans="6:58" x14ac:dyDescent="0.2"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BD1185" s="6"/>
      <c r="BE1185" s="6"/>
      <c r="BF1185" s="6"/>
    </row>
    <row r="1186" spans="6:58" x14ac:dyDescent="0.2"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BD1186" s="6"/>
      <c r="BE1186" s="6"/>
      <c r="BF1186" s="6"/>
    </row>
    <row r="1187" spans="6:58" x14ac:dyDescent="0.2"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BD1187" s="6"/>
      <c r="BE1187" s="6"/>
      <c r="BF1187" s="6"/>
    </row>
    <row r="1188" spans="6:58" x14ac:dyDescent="0.2"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BD1188" s="6"/>
      <c r="BE1188" s="6"/>
      <c r="BF1188" s="6"/>
    </row>
    <row r="1189" spans="6:58" x14ac:dyDescent="0.2"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BD1189" s="6"/>
      <c r="BE1189" s="6"/>
      <c r="BF1189" s="6"/>
    </row>
    <row r="1190" spans="6:58" x14ac:dyDescent="0.2"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BD1190" s="6"/>
      <c r="BE1190" s="6"/>
      <c r="BF1190" s="6"/>
    </row>
    <row r="1191" spans="6:58" x14ac:dyDescent="0.2"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BD1191" s="6"/>
      <c r="BE1191" s="6"/>
      <c r="BF1191" s="6"/>
    </row>
    <row r="1192" spans="6:58" x14ac:dyDescent="0.2"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BD1192" s="6"/>
      <c r="BE1192" s="6"/>
      <c r="BF1192" s="6"/>
    </row>
    <row r="1193" spans="6:58" x14ac:dyDescent="0.2"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BD1193" s="6"/>
      <c r="BE1193" s="6"/>
      <c r="BF1193" s="6"/>
    </row>
    <row r="1194" spans="6:58" x14ac:dyDescent="0.2"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BD1194" s="6"/>
      <c r="BE1194" s="6"/>
      <c r="BF1194" s="6"/>
    </row>
    <row r="1195" spans="6:58" x14ac:dyDescent="0.2"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BD1195" s="6"/>
      <c r="BE1195" s="6"/>
      <c r="BF1195" s="6"/>
    </row>
    <row r="1196" spans="6:58" x14ac:dyDescent="0.2"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BD1196" s="6"/>
      <c r="BE1196" s="6"/>
      <c r="BF1196" s="6"/>
    </row>
    <row r="1197" spans="6:58" x14ac:dyDescent="0.2"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BD1197" s="6"/>
      <c r="BE1197" s="6"/>
      <c r="BF1197" s="6"/>
    </row>
    <row r="1198" spans="6:58" x14ac:dyDescent="0.2"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BD1198" s="6"/>
      <c r="BE1198" s="6"/>
      <c r="BF1198" s="6"/>
    </row>
    <row r="1199" spans="6:58" x14ac:dyDescent="0.2"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BD1199" s="6"/>
      <c r="BE1199" s="6"/>
      <c r="BF1199" s="6"/>
    </row>
    <row r="1200" spans="6:58" x14ac:dyDescent="0.2"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BD1200" s="6"/>
      <c r="BE1200" s="6"/>
      <c r="BF1200" s="6"/>
    </row>
    <row r="1201" spans="6:58" x14ac:dyDescent="0.2"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BD1201" s="6"/>
      <c r="BE1201" s="6"/>
      <c r="BF1201" s="6"/>
    </row>
    <row r="1202" spans="6:58" x14ac:dyDescent="0.2"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BD1202" s="6"/>
      <c r="BE1202" s="6"/>
      <c r="BF1202" s="6"/>
    </row>
    <row r="1203" spans="6:58" x14ac:dyDescent="0.2"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BD1203" s="6"/>
      <c r="BE1203" s="6"/>
      <c r="BF1203" s="6"/>
    </row>
    <row r="1204" spans="6:58" x14ac:dyDescent="0.2"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BD1204" s="6"/>
      <c r="BE1204" s="6"/>
      <c r="BF1204" s="6"/>
    </row>
    <row r="1205" spans="6:58" x14ac:dyDescent="0.2"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BD1205" s="6"/>
      <c r="BE1205" s="6"/>
      <c r="BF1205" s="6"/>
    </row>
    <row r="1206" spans="6:58" x14ac:dyDescent="0.2"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BD1206" s="6"/>
      <c r="BE1206" s="6"/>
      <c r="BF1206" s="6"/>
    </row>
    <row r="1207" spans="6:58" x14ac:dyDescent="0.2"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BD1207" s="6"/>
      <c r="BE1207" s="6"/>
      <c r="BF1207" s="6"/>
    </row>
    <row r="1208" spans="6:58" x14ac:dyDescent="0.2"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BD1208" s="6"/>
      <c r="BE1208" s="6"/>
      <c r="BF1208" s="6"/>
    </row>
    <row r="1209" spans="6:58" x14ac:dyDescent="0.2"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BD1209" s="6"/>
      <c r="BE1209" s="6"/>
      <c r="BF1209" s="6"/>
    </row>
    <row r="1210" spans="6:58" x14ac:dyDescent="0.2"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BD1210" s="6"/>
      <c r="BE1210" s="6"/>
      <c r="BF1210" s="6"/>
    </row>
    <row r="1211" spans="6:58" x14ac:dyDescent="0.2"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BD1211" s="6"/>
      <c r="BE1211" s="6"/>
      <c r="BF1211" s="6"/>
    </row>
    <row r="1212" spans="6:58" x14ac:dyDescent="0.2"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BD1212" s="6"/>
      <c r="BE1212" s="6"/>
      <c r="BF1212" s="6"/>
    </row>
    <row r="1213" spans="6:58" x14ac:dyDescent="0.2"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BD1213" s="6"/>
      <c r="BE1213" s="6"/>
      <c r="BF1213" s="6"/>
    </row>
    <row r="1214" spans="6:58" x14ac:dyDescent="0.2"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BD1214" s="6"/>
      <c r="BE1214" s="6"/>
      <c r="BF1214" s="6"/>
    </row>
    <row r="1215" spans="6:58" x14ac:dyDescent="0.2"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BD1215" s="6"/>
      <c r="BE1215" s="6"/>
      <c r="BF1215" s="6"/>
    </row>
    <row r="1216" spans="6:58" x14ac:dyDescent="0.2"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BD1216" s="6"/>
      <c r="BE1216" s="6"/>
      <c r="BF1216" s="6"/>
    </row>
    <row r="1217" spans="6:58" x14ac:dyDescent="0.2"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BD1217" s="6"/>
      <c r="BE1217" s="6"/>
      <c r="BF1217" s="6"/>
    </row>
    <row r="1218" spans="6:58" x14ac:dyDescent="0.2"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BD1218" s="6"/>
      <c r="BE1218" s="6"/>
      <c r="BF1218" s="6"/>
    </row>
    <row r="1219" spans="6:58" x14ac:dyDescent="0.2"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BD1219" s="6"/>
      <c r="BE1219" s="6"/>
      <c r="BF1219" s="6"/>
    </row>
    <row r="1220" spans="6:58" x14ac:dyDescent="0.2"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BD1220" s="6"/>
      <c r="BE1220" s="6"/>
      <c r="BF1220" s="6"/>
    </row>
    <row r="1221" spans="6:58" x14ac:dyDescent="0.2"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BD1221" s="6"/>
      <c r="BE1221" s="6"/>
      <c r="BF1221" s="6"/>
    </row>
    <row r="1222" spans="6:58" x14ac:dyDescent="0.2"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BD1222" s="6"/>
      <c r="BE1222" s="6"/>
      <c r="BF1222" s="6"/>
    </row>
    <row r="1223" spans="6:58" x14ac:dyDescent="0.2"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BD1223" s="6"/>
      <c r="BE1223" s="6"/>
      <c r="BF1223" s="6"/>
    </row>
    <row r="1224" spans="6:58" x14ac:dyDescent="0.2"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BD1224" s="6"/>
      <c r="BE1224" s="6"/>
      <c r="BF1224" s="6"/>
    </row>
    <row r="1225" spans="6:58" x14ac:dyDescent="0.2"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BD1225" s="6"/>
      <c r="BE1225" s="6"/>
      <c r="BF1225" s="6"/>
    </row>
    <row r="1226" spans="6:58" x14ac:dyDescent="0.2"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BD1226" s="6"/>
      <c r="BE1226" s="6"/>
      <c r="BF1226" s="6"/>
    </row>
    <row r="1227" spans="6:58" x14ac:dyDescent="0.2"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BD1227" s="6"/>
      <c r="BE1227" s="6"/>
      <c r="BF1227" s="6"/>
    </row>
    <row r="1228" spans="6:58" x14ac:dyDescent="0.2"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BD1228" s="6"/>
      <c r="BE1228" s="6"/>
      <c r="BF1228" s="6"/>
    </row>
    <row r="1229" spans="6:58" x14ac:dyDescent="0.2"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BD1229" s="6"/>
      <c r="BE1229" s="6"/>
      <c r="BF1229" s="6"/>
    </row>
    <row r="1230" spans="6:58" x14ac:dyDescent="0.2"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BD1230" s="6"/>
      <c r="BE1230" s="6"/>
      <c r="BF1230" s="6"/>
    </row>
    <row r="1231" spans="6:58" x14ac:dyDescent="0.2"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BD1231" s="6"/>
      <c r="BE1231" s="6"/>
      <c r="BF1231" s="6"/>
    </row>
    <row r="1232" spans="6:58" x14ac:dyDescent="0.2"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BD1232" s="6"/>
      <c r="BE1232" s="6"/>
      <c r="BF1232" s="6"/>
    </row>
    <row r="1233" spans="6:58" x14ac:dyDescent="0.2"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BD1233" s="6"/>
      <c r="BE1233" s="6"/>
      <c r="BF1233" s="6"/>
    </row>
    <row r="1234" spans="6:58" x14ac:dyDescent="0.2"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BD1234" s="6"/>
      <c r="BE1234" s="6"/>
      <c r="BF1234" s="6"/>
    </row>
    <row r="1235" spans="6:58" x14ac:dyDescent="0.2"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BD1235" s="6"/>
      <c r="BE1235" s="6"/>
      <c r="BF1235" s="6"/>
    </row>
    <row r="1236" spans="6:58" x14ac:dyDescent="0.2"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BD1236" s="6"/>
      <c r="BE1236" s="6"/>
      <c r="BF1236" s="6"/>
    </row>
    <row r="1237" spans="6:58" x14ac:dyDescent="0.2"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BD1237" s="6"/>
      <c r="BE1237" s="6"/>
      <c r="BF1237" s="6"/>
    </row>
    <row r="1238" spans="6:58" x14ac:dyDescent="0.2"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BD1238" s="6"/>
      <c r="BE1238" s="6"/>
      <c r="BF1238" s="6"/>
    </row>
    <row r="1239" spans="6:58" x14ac:dyDescent="0.2"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BD1239" s="6"/>
      <c r="BE1239" s="6"/>
      <c r="BF1239" s="6"/>
    </row>
    <row r="1240" spans="6:58" x14ac:dyDescent="0.2"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BD1240" s="6"/>
      <c r="BE1240" s="6"/>
      <c r="BF1240" s="6"/>
    </row>
    <row r="1241" spans="6:58" x14ac:dyDescent="0.2"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BD1241" s="6"/>
      <c r="BE1241" s="6"/>
      <c r="BF1241" s="6"/>
    </row>
    <row r="1242" spans="6:58" x14ac:dyDescent="0.2"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BD1242" s="6"/>
      <c r="BE1242" s="6"/>
      <c r="BF1242" s="6"/>
    </row>
    <row r="1243" spans="6:58" x14ac:dyDescent="0.2"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BD1243" s="6"/>
      <c r="BE1243" s="6"/>
      <c r="BF1243" s="6"/>
    </row>
    <row r="1244" spans="6:58" x14ac:dyDescent="0.2"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BD1244" s="6"/>
      <c r="BE1244" s="6"/>
      <c r="BF1244" s="6"/>
    </row>
    <row r="1245" spans="6:58" x14ac:dyDescent="0.2"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BD1245" s="6"/>
      <c r="BE1245" s="6"/>
      <c r="BF1245" s="6"/>
    </row>
    <row r="1246" spans="6:58" x14ac:dyDescent="0.2"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BD1246" s="6"/>
      <c r="BE1246" s="6"/>
      <c r="BF1246" s="6"/>
    </row>
    <row r="1247" spans="6:58" x14ac:dyDescent="0.2"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BD1247" s="6"/>
      <c r="BE1247" s="6"/>
      <c r="BF1247" s="6"/>
    </row>
    <row r="1248" spans="6:58" x14ac:dyDescent="0.2"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BD1248" s="6"/>
      <c r="BE1248" s="6"/>
      <c r="BF1248" s="6"/>
    </row>
    <row r="1249" spans="6:58" x14ac:dyDescent="0.2"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BD1249" s="6"/>
      <c r="BE1249" s="6"/>
      <c r="BF1249" s="6"/>
    </row>
    <row r="1250" spans="6:58" x14ac:dyDescent="0.2"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BD1250" s="6"/>
      <c r="BE1250" s="6"/>
      <c r="BF1250" s="6"/>
    </row>
    <row r="1251" spans="6:58" x14ac:dyDescent="0.2"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BD1251" s="6"/>
      <c r="BE1251" s="6"/>
      <c r="BF1251" s="6"/>
    </row>
    <row r="1252" spans="6:58" x14ac:dyDescent="0.2"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BD1252" s="6"/>
      <c r="BE1252" s="6"/>
      <c r="BF1252" s="6"/>
    </row>
    <row r="1253" spans="6:58" x14ac:dyDescent="0.2"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BD1253" s="6"/>
      <c r="BE1253" s="6"/>
      <c r="BF1253" s="6"/>
    </row>
    <row r="1254" spans="6:58" x14ac:dyDescent="0.2"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BD1254" s="6"/>
      <c r="BE1254" s="6"/>
      <c r="BF1254" s="6"/>
    </row>
    <row r="1255" spans="6:58" x14ac:dyDescent="0.2"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BD1255" s="6"/>
      <c r="BE1255" s="6"/>
      <c r="BF1255" s="6"/>
    </row>
    <row r="1256" spans="6:58" x14ac:dyDescent="0.2"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BD1256" s="6"/>
      <c r="BE1256" s="6"/>
      <c r="BF1256" s="6"/>
    </row>
    <row r="1257" spans="6:58" x14ac:dyDescent="0.2"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BD1257" s="6"/>
      <c r="BE1257" s="6"/>
      <c r="BF1257" s="6"/>
    </row>
    <row r="1258" spans="6:58" x14ac:dyDescent="0.2"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BD1258" s="6"/>
      <c r="BE1258" s="6"/>
      <c r="BF1258" s="6"/>
    </row>
    <row r="1259" spans="6:58" x14ac:dyDescent="0.2"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BD1259" s="6"/>
      <c r="BE1259" s="6"/>
      <c r="BF1259" s="6"/>
    </row>
    <row r="1260" spans="6:58" x14ac:dyDescent="0.2"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BD1260" s="6"/>
      <c r="BE1260" s="6"/>
      <c r="BF1260" s="6"/>
    </row>
    <row r="1261" spans="6:58" x14ac:dyDescent="0.2"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BD1261" s="6"/>
      <c r="BE1261" s="6"/>
      <c r="BF1261" s="6"/>
    </row>
    <row r="1262" spans="6:58" x14ac:dyDescent="0.2"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BD1262" s="6"/>
      <c r="BE1262" s="6"/>
      <c r="BF1262" s="6"/>
    </row>
    <row r="1263" spans="6:58" x14ac:dyDescent="0.2"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BD1263" s="6"/>
      <c r="BE1263" s="6"/>
      <c r="BF1263" s="6"/>
    </row>
    <row r="1264" spans="6:58" x14ac:dyDescent="0.2"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BD1264" s="6"/>
      <c r="BE1264" s="6"/>
      <c r="BF1264" s="6"/>
    </row>
    <row r="1265" spans="6:58" x14ac:dyDescent="0.2"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BD1265" s="6"/>
      <c r="BE1265" s="6"/>
      <c r="BF1265" s="6"/>
    </row>
    <row r="1266" spans="6:58" x14ac:dyDescent="0.2"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BD1266" s="6"/>
      <c r="BE1266" s="6"/>
      <c r="BF1266" s="6"/>
    </row>
    <row r="1267" spans="6:58" x14ac:dyDescent="0.2"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BD1267" s="6"/>
      <c r="BE1267" s="6"/>
      <c r="BF1267" s="6"/>
    </row>
    <row r="1268" spans="6:58" x14ac:dyDescent="0.2"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BD1268" s="6"/>
      <c r="BE1268" s="6"/>
      <c r="BF1268" s="6"/>
    </row>
    <row r="1269" spans="6:58" x14ac:dyDescent="0.2"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BD1269" s="6"/>
      <c r="BE1269" s="6"/>
      <c r="BF1269" s="6"/>
    </row>
    <row r="1270" spans="6:58" x14ac:dyDescent="0.2"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BD1270" s="6"/>
      <c r="BE1270" s="6"/>
      <c r="BF1270" s="6"/>
    </row>
    <row r="1271" spans="6:58" x14ac:dyDescent="0.2"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BD1271" s="6"/>
      <c r="BE1271" s="6"/>
      <c r="BF1271" s="6"/>
    </row>
    <row r="1272" spans="6:58" x14ac:dyDescent="0.2"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BD1272" s="6"/>
      <c r="BE1272" s="6"/>
      <c r="BF1272" s="6"/>
    </row>
    <row r="1273" spans="6:58" x14ac:dyDescent="0.2"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BD1273" s="6"/>
      <c r="BE1273" s="6"/>
      <c r="BF1273" s="6"/>
    </row>
    <row r="1274" spans="6:58" x14ac:dyDescent="0.2"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BD1274" s="6"/>
      <c r="BE1274" s="6"/>
      <c r="BF1274" s="6"/>
    </row>
    <row r="1275" spans="6:58" x14ac:dyDescent="0.2"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BD1275" s="6"/>
      <c r="BE1275" s="6"/>
      <c r="BF1275" s="6"/>
    </row>
    <row r="1276" spans="6:58" x14ac:dyDescent="0.2"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BD1276" s="6"/>
      <c r="BE1276" s="6"/>
      <c r="BF1276" s="6"/>
    </row>
    <row r="1277" spans="6:58" x14ac:dyDescent="0.2"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BD1277" s="6"/>
      <c r="BE1277" s="6"/>
      <c r="BF1277" s="6"/>
    </row>
    <row r="1278" spans="6:58" x14ac:dyDescent="0.2"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BD1278" s="6"/>
      <c r="BE1278" s="6"/>
      <c r="BF1278" s="6"/>
    </row>
    <row r="1279" spans="6:58" x14ac:dyDescent="0.2"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BD1279" s="6"/>
      <c r="BE1279" s="6"/>
      <c r="BF1279" s="6"/>
    </row>
    <row r="1280" spans="6:58" x14ac:dyDescent="0.2"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BD1280" s="6"/>
      <c r="BE1280" s="6"/>
      <c r="BF1280" s="6"/>
    </row>
    <row r="1281" spans="6:58" x14ac:dyDescent="0.2"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BD1281" s="6"/>
      <c r="BE1281" s="6"/>
      <c r="BF1281" s="6"/>
    </row>
    <row r="1282" spans="6:58" x14ac:dyDescent="0.2"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BD1282" s="6"/>
      <c r="BE1282" s="6"/>
      <c r="BF1282" s="6"/>
    </row>
    <row r="1283" spans="6:58" x14ac:dyDescent="0.2"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BD1283" s="6"/>
      <c r="BE1283" s="6"/>
      <c r="BF1283" s="6"/>
    </row>
    <row r="1284" spans="6:58" x14ac:dyDescent="0.2"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BD1284" s="6"/>
      <c r="BE1284" s="6"/>
      <c r="BF1284" s="6"/>
    </row>
    <row r="1285" spans="6:58" x14ac:dyDescent="0.2"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BD1285" s="6"/>
      <c r="BE1285" s="6"/>
      <c r="BF1285" s="6"/>
    </row>
    <row r="1286" spans="6:58" x14ac:dyDescent="0.2"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BD1286" s="6"/>
      <c r="BE1286" s="6"/>
      <c r="BF1286" s="6"/>
    </row>
    <row r="1287" spans="6:58" x14ac:dyDescent="0.2"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BD1287" s="6"/>
      <c r="BE1287" s="6"/>
      <c r="BF1287" s="6"/>
    </row>
    <row r="1288" spans="6:58" x14ac:dyDescent="0.2"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BD1288" s="6"/>
      <c r="BE1288" s="6"/>
      <c r="BF1288" s="6"/>
    </row>
    <row r="1289" spans="6:58" x14ac:dyDescent="0.2"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BD1289" s="6"/>
      <c r="BE1289" s="6"/>
      <c r="BF1289" s="6"/>
    </row>
    <row r="1290" spans="6:58" x14ac:dyDescent="0.2"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BD1290" s="6"/>
      <c r="BE1290" s="6"/>
      <c r="BF1290" s="6"/>
    </row>
    <row r="1291" spans="6:58" x14ac:dyDescent="0.2"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BD1291" s="6"/>
      <c r="BE1291" s="6"/>
      <c r="BF1291" s="6"/>
    </row>
    <row r="1292" spans="6:58" x14ac:dyDescent="0.2"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BD1292" s="6"/>
      <c r="BE1292" s="6"/>
      <c r="BF1292" s="6"/>
    </row>
    <row r="1293" spans="6:58" x14ac:dyDescent="0.2"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BD1293" s="6"/>
      <c r="BE1293" s="6"/>
      <c r="BF1293" s="6"/>
    </row>
    <row r="1294" spans="6:58" x14ac:dyDescent="0.2"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BD1294" s="6"/>
      <c r="BE1294" s="6"/>
      <c r="BF1294" s="6"/>
    </row>
    <row r="1295" spans="6:58" x14ac:dyDescent="0.2"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BD1295" s="6"/>
      <c r="BE1295" s="6"/>
      <c r="BF1295" s="6"/>
    </row>
    <row r="1296" spans="6:58" x14ac:dyDescent="0.2"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BD1296" s="6"/>
      <c r="BE1296" s="6"/>
      <c r="BF1296" s="6"/>
    </row>
    <row r="1297" spans="6:58" x14ac:dyDescent="0.2"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BD1297" s="6"/>
      <c r="BE1297" s="6"/>
      <c r="BF1297" s="6"/>
    </row>
    <row r="1298" spans="6:58" x14ac:dyDescent="0.2"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BD1298" s="6"/>
      <c r="BE1298" s="6"/>
      <c r="BF1298" s="6"/>
    </row>
    <row r="1299" spans="6:58" x14ac:dyDescent="0.2"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BD1299" s="6"/>
      <c r="BE1299" s="6"/>
      <c r="BF1299" s="6"/>
    </row>
    <row r="1300" spans="6:58" x14ac:dyDescent="0.2"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BD1300" s="6"/>
      <c r="BE1300" s="6"/>
      <c r="BF1300" s="6"/>
    </row>
    <row r="1301" spans="6:58" x14ac:dyDescent="0.2"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BD1301" s="6"/>
      <c r="BE1301" s="6"/>
      <c r="BF1301" s="6"/>
    </row>
    <row r="1302" spans="6:58" x14ac:dyDescent="0.2"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BD1302" s="6"/>
      <c r="BE1302" s="6"/>
      <c r="BF1302" s="6"/>
    </row>
    <row r="1303" spans="6:58" x14ac:dyDescent="0.2"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BD1303" s="6"/>
      <c r="BE1303" s="6"/>
      <c r="BF1303" s="6"/>
    </row>
    <row r="1304" spans="6:58" x14ac:dyDescent="0.2"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BD1304" s="6"/>
      <c r="BE1304" s="6"/>
      <c r="BF1304" s="6"/>
    </row>
    <row r="1305" spans="6:58" x14ac:dyDescent="0.2"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BD1305" s="6"/>
      <c r="BE1305" s="6"/>
      <c r="BF1305" s="6"/>
    </row>
    <row r="1306" spans="6:58" x14ac:dyDescent="0.2"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BD1306" s="6"/>
      <c r="BE1306" s="6"/>
      <c r="BF1306" s="6"/>
    </row>
    <row r="1307" spans="6:58" x14ac:dyDescent="0.2"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BD1307" s="6"/>
      <c r="BE1307" s="6"/>
      <c r="BF1307" s="6"/>
    </row>
    <row r="1308" spans="6:58" x14ac:dyDescent="0.2"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BD1308" s="6"/>
      <c r="BE1308" s="6"/>
      <c r="BF1308" s="6"/>
    </row>
    <row r="1309" spans="6:58" x14ac:dyDescent="0.2"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BD1309" s="6"/>
      <c r="BE1309" s="6"/>
      <c r="BF1309" s="6"/>
    </row>
    <row r="1310" spans="6:58" x14ac:dyDescent="0.2"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BD1310" s="6"/>
      <c r="BE1310" s="6"/>
      <c r="BF1310" s="6"/>
    </row>
    <row r="1311" spans="6:58" x14ac:dyDescent="0.2"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BD1311" s="6"/>
      <c r="BE1311" s="6"/>
      <c r="BF1311" s="6"/>
    </row>
    <row r="1312" spans="6:58" x14ac:dyDescent="0.2"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BD1312" s="6"/>
      <c r="BE1312" s="6"/>
      <c r="BF1312" s="6"/>
    </row>
    <row r="1313" spans="6:58" x14ac:dyDescent="0.2"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BD1313" s="6"/>
      <c r="BE1313" s="6"/>
      <c r="BF1313" s="6"/>
    </row>
    <row r="1314" spans="6:58" x14ac:dyDescent="0.2"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BD1314" s="6"/>
      <c r="BE1314" s="6"/>
      <c r="BF1314" s="6"/>
    </row>
    <row r="1315" spans="6:58" x14ac:dyDescent="0.2"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BD1315" s="6"/>
      <c r="BE1315" s="6"/>
      <c r="BF1315" s="6"/>
    </row>
    <row r="1316" spans="6:58" x14ac:dyDescent="0.2"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BD1316" s="6"/>
      <c r="BE1316" s="6"/>
      <c r="BF1316" s="6"/>
    </row>
    <row r="1317" spans="6:58" x14ac:dyDescent="0.2"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BD1317" s="6"/>
      <c r="BE1317" s="6"/>
      <c r="BF1317" s="6"/>
    </row>
    <row r="1318" spans="6:58" x14ac:dyDescent="0.2"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BD1318" s="6"/>
      <c r="BE1318" s="6"/>
      <c r="BF1318" s="6"/>
    </row>
    <row r="1319" spans="6:58" x14ac:dyDescent="0.2"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BD1319" s="6"/>
      <c r="BE1319" s="6"/>
      <c r="BF1319" s="6"/>
    </row>
    <row r="1320" spans="6:58" x14ac:dyDescent="0.2"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BD1320" s="6"/>
      <c r="BE1320" s="6"/>
      <c r="BF1320" s="6"/>
    </row>
    <row r="1321" spans="6:58" x14ac:dyDescent="0.2"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BD1321" s="6"/>
      <c r="BE1321" s="6"/>
      <c r="BF1321" s="6"/>
    </row>
    <row r="1322" spans="6:58" x14ac:dyDescent="0.2"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BD1322" s="6"/>
      <c r="BE1322" s="6"/>
      <c r="BF1322" s="6"/>
    </row>
    <row r="1323" spans="6:58" x14ac:dyDescent="0.2"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BD1323" s="6"/>
      <c r="BE1323" s="6"/>
      <c r="BF1323" s="6"/>
    </row>
    <row r="1324" spans="6:58" x14ac:dyDescent="0.2"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BD1324" s="6"/>
      <c r="BE1324" s="6"/>
      <c r="BF1324" s="6"/>
    </row>
    <row r="1325" spans="6:58" x14ac:dyDescent="0.2"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BD1325" s="6"/>
      <c r="BE1325" s="6"/>
      <c r="BF1325" s="6"/>
    </row>
    <row r="1326" spans="6:58" x14ac:dyDescent="0.2"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BD1326" s="6"/>
      <c r="BE1326" s="6"/>
      <c r="BF1326" s="6"/>
    </row>
    <row r="1327" spans="6:58" x14ac:dyDescent="0.2"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BD1327" s="6"/>
      <c r="BE1327" s="6"/>
      <c r="BF1327" s="6"/>
    </row>
    <row r="1328" spans="6:58" x14ac:dyDescent="0.2"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BD1328" s="6"/>
      <c r="BE1328" s="6"/>
      <c r="BF1328" s="6"/>
    </row>
    <row r="1329" spans="6:58" x14ac:dyDescent="0.2"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BD1329" s="6"/>
      <c r="BE1329" s="6"/>
      <c r="BF1329" s="6"/>
    </row>
    <row r="1330" spans="6:58" x14ac:dyDescent="0.2"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BD1330" s="6"/>
      <c r="BE1330" s="6"/>
      <c r="BF1330" s="6"/>
    </row>
    <row r="1331" spans="6:58" x14ac:dyDescent="0.2"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BD1331" s="6"/>
      <c r="BE1331" s="6"/>
      <c r="BF1331" s="6"/>
    </row>
    <row r="1332" spans="6:58" x14ac:dyDescent="0.2"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BD1332" s="6"/>
      <c r="BE1332" s="6"/>
      <c r="BF1332" s="6"/>
    </row>
    <row r="1333" spans="6:58" x14ac:dyDescent="0.2"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BD1333" s="6"/>
      <c r="BE1333" s="6"/>
      <c r="BF1333" s="6"/>
    </row>
    <row r="1334" spans="6:58" x14ac:dyDescent="0.2"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BD1334" s="6"/>
      <c r="BE1334" s="6"/>
      <c r="BF1334" s="6"/>
    </row>
    <row r="1335" spans="6:58" x14ac:dyDescent="0.2"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BD1335" s="6"/>
      <c r="BE1335" s="6"/>
      <c r="BF1335" s="6"/>
    </row>
    <row r="1336" spans="6:58" x14ac:dyDescent="0.2"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BD1336" s="6"/>
      <c r="BE1336" s="6"/>
      <c r="BF1336" s="6"/>
    </row>
    <row r="1337" spans="6:58" x14ac:dyDescent="0.2"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BD1337" s="6"/>
      <c r="BE1337" s="6"/>
      <c r="BF1337" s="6"/>
    </row>
    <row r="1338" spans="6:58" x14ac:dyDescent="0.2"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BD1338" s="6"/>
      <c r="BE1338" s="6"/>
      <c r="BF1338" s="6"/>
    </row>
    <row r="1339" spans="6:58" x14ac:dyDescent="0.2"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BD1339" s="6"/>
      <c r="BE1339" s="6"/>
      <c r="BF1339" s="6"/>
    </row>
    <row r="1340" spans="6:58" x14ac:dyDescent="0.2"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BD1340" s="6"/>
      <c r="BE1340" s="6"/>
      <c r="BF1340" s="6"/>
    </row>
    <row r="1341" spans="6:58" x14ac:dyDescent="0.2"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BD1341" s="6"/>
      <c r="BE1341" s="6"/>
      <c r="BF1341" s="6"/>
    </row>
    <row r="1342" spans="6:58" x14ac:dyDescent="0.2"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BD1342" s="6"/>
      <c r="BE1342" s="6"/>
      <c r="BF1342" s="6"/>
    </row>
    <row r="1343" spans="6:58" x14ac:dyDescent="0.2"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BD1343" s="6"/>
      <c r="BE1343" s="6"/>
      <c r="BF1343" s="6"/>
    </row>
    <row r="1344" spans="6:58" x14ac:dyDescent="0.2"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BD1344" s="6"/>
      <c r="BE1344" s="6"/>
      <c r="BF1344" s="6"/>
    </row>
    <row r="1345" spans="6:58" x14ac:dyDescent="0.2"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BD1345" s="6"/>
      <c r="BE1345" s="6"/>
      <c r="BF1345" s="6"/>
    </row>
    <row r="1346" spans="6:58" x14ac:dyDescent="0.2"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BD1346" s="6"/>
      <c r="BE1346" s="6"/>
      <c r="BF1346" s="6"/>
    </row>
    <row r="1347" spans="6:58" x14ac:dyDescent="0.2"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BD1347" s="6"/>
      <c r="BE1347" s="6"/>
      <c r="BF1347" s="6"/>
    </row>
    <row r="1348" spans="6:58" x14ac:dyDescent="0.2"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BD1348" s="6"/>
      <c r="BE1348" s="6"/>
      <c r="BF1348" s="6"/>
    </row>
    <row r="1349" spans="6:58" x14ac:dyDescent="0.2"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BD1349" s="6"/>
      <c r="BE1349" s="6"/>
      <c r="BF1349" s="6"/>
    </row>
    <row r="1350" spans="6:58" x14ac:dyDescent="0.2"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BD1350" s="6"/>
      <c r="BE1350" s="6"/>
      <c r="BF1350" s="6"/>
    </row>
    <row r="1351" spans="6:58" x14ac:dyDescent="0.2"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BD1351" s="6"/>
      <c r="BE1351" s="6"/>
      <c r="BF1351" s="6"/>
    </row>
    <row r="1352" spans="6:58" x14ac:dyDescent="0.2"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BD1352" s="6"/>
      <c r="BE1352" s="6"/>
      <c r="BF1352" s="6"/>
    </row>
    <row r="1353" spans="6:58" x14ac:dyDescent="0.2"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BD1353" s="6"/>
      <c r="BE1353" s="6"/>
      <c r="BF1353" s="6"/>
    </row>
    <row r="1354" spans="6:58" x14ac:dyDescent="0.2"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BD1354" s="6"/>
      <c r="BE1354" s="6"/>
      <c r="BF1354" s="6"/>
    </row>
    <row r="1355" spans="6:58" x14ac:dyDescent="0.2"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BD1355" s="6"/>
      <c r="BE1355" s="6"/>
      <c r="BF1355" s="6"/>
    </row>
    <row r="1356" spans="6:58" x14ac:dyDescent="0.2"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BD1356" s="6"/>
      <c r="BE1356" s="6"/>
      <c r="BF1356" s="6"/>
    </row>
    <row r="1357" spans="6:58" x14ac:dyDescent="0.2"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BD1357" s="6"/>
      <c r="BE1357" s="6"/>
      <c r="BF1357" s="6"/>
    </row>
    <row r="1358" spans="6:58" x14ac:dyDescent="0.2"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BD1358" s="6"/>
      <c r="BE1358" s="6"/>
      <c r="BF1358" s="6"/>
    </row>
    <row r="1359" spans="6:58" x14ac:dyDescent="0.2"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BD1359" s="6"/>
      <c r="BE1359" s="6"/>
      <c r="BF1359" s="6"/>
    </row>
    <row r="1360" spans="6:58" x14ac:dyDescent="0.2"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BD1360" s="6"/>
      <c r="BE1360" s="6"/>
      <c r="BF1360" s="6"/>
    </row>
    <row r="1361" spans="6:58" x14ac:dyDescent="0.2"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BD1361" s="6"/>
      <c r="BE1361" s="6"/>
      <c r="BF1361" s="6"/>
    </row>
    <row r="1362" spans="6:58" x14ac:dyDescent="0.2"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BD1362" s="6"/>
      <c r="BE1362" s="6"/>
      <c r="BF1362" s="6"/>
    </row>
    <row r="1363" spans="6:58" x14ac:dyDescent="0.2"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BD1363" s="6"/>
      <c r="BE1363" s="6"/>
      <c r="BF1363" s="6"/>
    </row>
    <row r="1364" spans="6:58" x14ac:dyDescent="0.2"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BD1364" s="6"/>
      <c r="BE1364" s="6"/>
      <c r="BF1364" s="6"/>
    </row>
    <row r="1365" spans="6:58" x14ac:dyDescent="0.2"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BD1365" s="6"/>
      <c r="BE1365" s="6"/>
      <c r="BF1365" s="6"/>
    </row>
    <row r="1366" spans="6:58" x14ac:dyDescent="0.2"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BD1366" s="6"/>
      <c r="BE1366" s="6"/>
      <c r="BF1366" s="6"/>
    </row>
    <row r="1367" spans="6:58" x14ac:dyDescent="0.2"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BD1367" s="6"/>
      <c r="BE1367" s="6"/>
      <c r="BF1367" s="6"/>
    </row>
    <row r="1368" spans="6:58" x14ac:dyDescent="0.2"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BD1368" s="6"/>
      <c r="BE1368" s="6"/>
      <c r="BF1368" s="6"/>
    </row>
    <row r="1369" spans="6:58" x14ac:dyDescent="0.2"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BD1369" s="6"/>
      <c r="BE1369" s="6"/>
      <c r="BF1369" s="6"/>
    </row>
    <row r="1370" spans="6:58" x14ac:dyDescent="0.2"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BD1370" s="6"/>
      <c r="BE1370" s="6"/>
      <c r="BF1370" s="6"/>
    </row>
    <row r="1371" spans="6:58" x14ac:dyDescent="0.2"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BD1371" s="6"/>
      <c r="BE1371" s="6"/>
      <c r="BF1371" s="6"/>
    </row>
    <row r="1372" spans="6:58" x14ac:dyDescent="0.2"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BD1372" s="6"/>
      <c r="BE1372" s="6"/>
      <c r="BF1372" s="6"/>
    </row>
    <row r="1373" spans="6:58" x14ac:dyDescent="0.2"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BD1373" s="6"/>
      <c r="BE1373" s="6"/>
      <c r="BF1373" s="6"/>
    </row>
    <row r="1374" spans="6:58" x14ac:dyDescent="0.2"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BD1374" s="6"/>
      <c r="BE1374" s="6"/>
      <c r="BF1374" s="6"/>
    </row>
    <row r="1375" spans="6:58" x14ac:dyDescent="0.2"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BD1375" s="6"/>
      <c r="BE1375" s="6"/>
      <c r="BF1375" s="6"/>
    </row>
    <row r="1376" spans="6:58" x14ac:dyDescent="0.2"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BD1376" s="6"/>
      <c r="BE1376" s="6"/>
      <c r="BF1376" s="6"/>
    </row>
    <row r="1377" spans="6:58" x14ac:dyDescent="0.2"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BD1377" s="6"/>
      <c r="BE1377" s="6"/>
      <c r="BF1377" s="6"/>
    </row>
    <row r="1378" spans="6:58" x14ac:dyDescent="0.2"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BD1378" s="6"/>
      <c r="BE1378" s="6"/>
      <c r="BF1378" s="6"/>
    </row>
    <row r="1379" spans="6:58" x14ac:dyDescent="0.2"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BD1379" s="6"/>
      <c r="BE1379" s="6"/>
      <c r="BF1379" s="6"/>
    </row>
    <row r="1380" spans="6:58" x14ac:dyDescent="0.2"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BD1380" s="6"/>
      <c r="BE1380" s="6"/>
      <c r="BF1380" s="6"/>
    </row>
    <row r="1381" spans="6:58" x14ac:dyDescent="0.2"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BD1381" s="6"/>
      <c r="BE1381" s="6"/>
      <c r="BF1381" s="6"/>
    </row>
    <row r="1382" spans="6:58" x14ac:dyDescent="0.2"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BD1382" s="6"/>
      <c r="BE1382" s="6"/>
      <c r="BF1382" s="6"/>
    </row>
    <row r="1383" spans="6:58" x14ac:dyDescent="0.2"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BD1383" s="6"/>
      <c r="BE1383" s="6"/>
      <c r="BF1383" s="6"/>
    </row>
    <row r="1384" spans="6:58" x14ac:dyDescent="0.2"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BD1384" s="6"/>
      <c r="BE1384" s="6"/>
      <c r="BF1384" s="6"/>
    </row>
    <row r="1385" spans="6:58" x14ac:dyDescent="0.2"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BD1385" s="6"/>
      <c r="BE1385" s="6"/>
      <c r="BF1385" s="6"/>
    </row>
    <row r="1386" spans="6:58" x14ac:dyDescent="0.2"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BD1386" s="6"/>
      <c r="BE1386" s="6"/>
      <c r="BF1386" s="6"/>
    </row>
    <row r="1387" spans="6:58" x14ac:dyDescent="0.2"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BD1387" s="6"/>
      <c r="BE1387" s="6"/>
      <c r="BF1387" s="6"/>
    </row>
    <row r="1388" spans="6:58" x14ac:dyDescent="0.2"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BD1388" s="6"/>
      <c r="BE1388" s="6"/>
      <c r="BF1388" s="6"/>
    </row>
    <row r="1389" spans="6:58" x14ac:dyDescent="0.2"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BD1389" s="6"/>
      <c r="BE1389" s="6"/>
      <c r="BF1389" s="6"/>
    </row>
    <row r="1390" spans="6:58" x14ac:dyDescent="0.2"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BD1390" s="6"/>
      <c r="BE1390" s="6"/>
      <c r="BF1390" s="6"/>
    </row>
    <row r="1391" spans="6:58" x14ac:dyDescent="0.2"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BD1391" s="6"/>
      <c r="BE1391" s="6"/>
      <c r="BF1391" s="6"/>
    </row>
    <row r="1392" spans="6:58" x14ac:dyDescent="0.2"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BD1392" s="6"/>
      <c r="BE1392" s="6"/>
      <c r="BF1392" s="6"/>
    </row>
    <row r="1393" spans="6:58" x14ac:dyDescent="0.2"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BD1393" s="6"/>
      <c r="BE1393" s="6"/>
      <c r="BF1393" s="6"/>
    </row>
    <row r="1394" spans="6:58" x14ac:dyDescent="0.2"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BD1394" s="6"/>
      <c r="BE1394" s="6"/>
      <c r="BF1394" s="6"/>
    </row>
    <row r="1395" spans="6:58" x14ac:dyDescent="0.2"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BD1395" s="6"/>
      <c r="BE1395" s="6"/>
      <c r="BF1395" s="6"/>
    </row>
    <row r="1396" spans="6:58" x14ac:dyDescent="0.2"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BD1396" s="6"/>
      <c r="BE1396" s="6"/>
      <c r="BF1396" s="6"/>
    </row>
    <row r="1397" spans="6:58" x14ac:dyDescent="0.2"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BD1397" s="6"/>
      <c r="BE1397" s="6"/>
      <c r="BF1397" s="6"/>
    </row>
    <row r="1398" spans="6:58" x14ac:dyDescent="0.2"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BD1398" s="6"/>
      <c r="BE1398" s="6"/>
      <c r="BF1398" s="6"/>
    </row>
    <row r="1399" spans="6:58" x14ac:dyDescent="0.2"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BD1399" s="6"/>
      <c r="BE1399" s="6"/>
      <c r="BF1399" s="6"/>
    </row>
    <row r="1400" spans="6:58" x14ac:dyDescent="0.2"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BD1400" s="6"/>
      <c r="BE1400" s="6"/>
      <c r="BF1400" s="6"/>
    </row>
    <row r="1401" spans="6:58" x14ac:dyDescent="0.2"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BD1401" s="6"/>
      <c r="BE1401" s="6"/>
      <c r="BF1401" s="6"/>
    </row>
    <row r="1402" spans="6:58" x14ac:dyDescent="0.2"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BD1402" s="6"/>
      <c r="BE1402" s="6"/>
      <c r="BF1402" s="6"/>
    </row>
    <row r="1403" spans="6:58" x14ac:dyDescent="0.2"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BD1403" s="6"/>
      <c r="BE1403" s="6"/>
      <c r="BF1403" s="6"/>
    </row>
    <row r="1404" spans="6:58" x14ac:dyDescent="0.2"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BD1404" s="6"/>
      <c r="BE1404" s="6"/>
      <c r="BF1404" s="6"/>
    </row>
    <row r="1405" spans="6:58" x14ac:dyDescent="0.2"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BD1405" s="6"/>
      <c r="BE1405" s="6"/>
      <c r="BF1405" s="6"/>
    </row>
    <row r="1406" spans="6:58" x14ac:dyDescent="0.2"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BD1406" s="6"/>
      <c r="BE1406" s="6"/>
      <c r="BF1406" s="6"/>
    </row>
    <row r="1407" spans="6:58" x14ac:dyDescent="0.2"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BD1407" s="6"/>
      <c r="BE1407" s="6"/>
      <c r="BF1407" s="6"/>
    </row>
    <row r="1408" spans="6:58" x14ac:dyDescent="0.2"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BD1408" s="6"/>
      <c r="BE1408" s="6"/>
      <c r="BF1408" s="6"/>
    </row>
    <row r="1409" spans="6:58" x14ac:dyDescent="0.2"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BD1409" s="6"/>
      <c r="BE1409" s="6"/>
      <c r="BF1409" s="6"/>
    </row>
    <row r="1410" spans="6:58" x14ac:dyDescent="0.2"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BD1410" s="6"/>
      <c r="BE1410" s="6"/>
      <c r="BF1410" s="6"/>
    </row>
    <row r="1411" spans="6:58" x14ac:dyDescent="0.2"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BD1411" s="6"/>
      <c r="BE1411" s="6"/>
      <c r="BF1411" s="6"/>
    </row>
    <row r="1412" spans="6:58" x14ac:dyDescent="0.2"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BD1412" s="6"/>
      <c r="BE1412" s="6"/>
      <c r="BF1412" s="6"/>
    </row>
    <row r="1413" spans="6:58" x14ac:dyDescent="0.2"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BD1413" s="6"/>
      <c r="BE1413" s="6"/>
      <c r="BF1413" s="6"/>
    </row>
    <row r="1414" spans="6:58" x14ac:dyDescent="0.2"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BD1414" s="6"/>
      <c r="BE1414" s="6"/>
      <c r="BF1414" s="6"/>
    </row>
    <row r="1415" spans="6:58" x14ac:dyDescent="0.2"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BD1415" s="6"/>
      <c r="BE1415" s="6"/>
      <c r="BF1415" s="6"/>
    </row>
    <row r="1416" spans="6:58" x14ac:dyDescent="0.2"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BD1416" s="6"/>
      <c r="BE1416" s="6"/>
      <c r="BF1416" s="6"/>
    </row>
    <row r="1417" spans="6:58" x14ac:dyDescent="0.2"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BD1417" s="6"/>
      <c r="BE1417" s="6"/>
      <c r="BF1417" s="6"/>
    </row>
    <row r="1418" spans="6:58" x14ac:dyDescent="0.2"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BD1418" s="6"/>
      <c r="BE1418" s="6"/>
      <c r="BF1418" s="6"/>
    </row>
    <row r="1419" spans="6:58" x14ac:dyDescent="0.2"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BD1419" s="6"/>
      <c r="BE1419" s="6"/>
      <c r="BF1419" s="6"/>
    </row>
    <row r="1420" spans="6:58" x14ac:dyDescent="0.2"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BD1420" s="6"/>
      <c r="BE1420" s="6"/>
      <c r="BF1420" s="6"/>
    </row>
    <row r="1421" spans="6:58" x14ac:dyDescent="0.2"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BD1421" s="6"/>
      <c r="BE1421" s="6"/>
      <c r="BF1421" s="6"/>
    </row>
    <row r="1422" spans="6:58" x14ac:dyDescent="0.2"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BD1422" s="6"/>
      <c r="BE1422" s="6"/>
      <c r="BF1422" s="6"/>
    </row>
    <row r="1423" spans="6:58" x14ac:dyDescent="0.2"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BD1423" s="6"/>
      <c r="BE1423" s="6"/>
      <c r="BF1423" s="6"/>
    </row>
    <row r="1424" spans="6:58" x14ac:dyDescent="0.2"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BD1424" s="6"/>
      <c r="BE1424" s="6"/>
      <c r="BF1424" s="6"/>
    </row>
    <row r="1425" spans="6:58" x14ac:dyDescent="0.2"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BD1425" s="6"/>
      <c r="BE1425" s="6"/>
      <c r="BF1425" s="6"/>
    </row>
    <row r="1426" spans="6:58" x14ac:dyDescent="0.2"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BD1426" s="6"/>
      <c r="BE1426" s="6"/>
      <c r="BF1426" s="6"/>
    </row>
    <row r="1427" spans="6:58" x14ac:dyDescent="0.2"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BD1427" s="6"/>
      <c r="BE1427" s="6"/>
      <c r="BF1427" s="6"/>
    </row>
    <row r="1428" spans="6:58" x14ac:dyDescent="0.2"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BD1428" s="6"/>
      <c r="BE1428" s="6"/>
      <c r="BF1428" s="6"/>
    </row>
    <row r="1429" spans="6:58" x14ac:dyDescent="0.2"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BD1429" s="6"/>
      <c r="BE1429" s="6"/>
      <c r="BF1429" s="6"/>
    </row>
    <row r="1430" spans="6:58" x14ac:dyDescent="0.2"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BD1430" s="6"/>
      <c r="BE1430" s="6"/>
      <c r="BF1430" s="6"/>
    </row>
    <row r="1431" spans="6:58" x14ac:dyDescent="0.2"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BD1431" s="6"/>
      <c r="BE1431" s="6"/>
      <c r="BF1431" s="6"/>
    </row>
    <row r="1432" spans="6:58" x14ac:dyDescent="0.2"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BD1432" s="6"/>
      <c r="BE1432" s="6"/>
      <c r="BF1432" s="6"/>
    </row>
    <row r="1433" spans="6:58" x14ac:dyDescent="0.2"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BD1433" s="6"/>
      <c r="BE1433" s="6"/>
      <c r="BF1433" s="6"/>
    </row>
    <row r="1434" spans="6:58" x14ac:dyDescent="0.2"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BD1434" s="6"/>
      <c r="BE1434" s="6"/>
      <c r="BF1434" s="6"/>
    </row>
    <row r="1435" spans="6:58" x14ac:dyDescent="0.2"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BD1435" s="6"/>
      <c r="BE1435" s="6"/>
      <c r="BF1435" s="6"/>
    </row>
    <row r="1436" spans="6:58" x14ac:dyDescent="0.2"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BD1436" s="6"/>
      <c r="BE1436" s="6"/>
      <c r="BF1436" s="6"/>
    </row>
    <row r="1437" spans="6:58" x14ac:dyDescent="0.2"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BD1437" s="6"/>
      <c r="BE1437" s="6"/>
      <c r="BF1437" s="6"/>
    </row>
    <row r="1438" spans="6:58" x14ac:dyDescent="0.2"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BD1438" s="6"/>
      <c r="BE1438" s="6"/>
      <c r="BF1438" s="6"/>
    </row>
    <row r="1439" spans="6:58" x14ac:dyDescent="0.2"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BD1439" s="6"/>
      <c r="BE1439" s="6"/>
      <c r="BF1439" s="6"/>
    </row>
    <row r="1440" spans="6:58" x14ac:dyDescent="0.2"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BD1440" s="6"/>
      <c r="BE1440" s="6"/>
      <c r="BF1440" s="6"/>
    </row>
    <row r="1441" spans="6:58" x14ac:dyDescent="0.2"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BD1441" s="6"/>
      <c r="BE1441" s="6"/>
      <c r="BF1441" s="6"/>
    </row>
    <row r="1442" spans="6:58" x14ac:dyDescent="0.2"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BD1442" s="6"/>
      <c r="BE1442" s="6"/>
      <c r="BF1442" s="6"/>
    </row>
    <row r="1443" spans="6:58" x14ac:dyDescent="0.2"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BD1443" s="6"/>
      <c r="BE1443" s="6"/>
      <c r="BF1443" s="6"/>
    </row>
    <row r="1444" spans="6:58" x14ac:dyDescent="0.2"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BD1444" s="6"/>
      <c r="BE1444" s="6"/>
      <c r="BF1444" s="6"/>
    </row>
    <row r="1445" spans="6:58" x14ac:dyDescent="0.2"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BD1445" s="6"/>
      <c r="BE1445" s="6"/>
      <c r="BF1445" s="6"/>
    </row>
    <row r="1446" spans="6:58" x14ac:dyDescent="0.2"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BD1446" s="6"/>
      <c r="BE1446" s="6"/>
      <c r="BF1446" s="6"/>
    </row>
    <row r="1447" spans="6:58" x14ac:dyDescent="0.2"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BD1447" s="6"/>
      <c r="BE1447" s="6"/>
      <c r="BF1447" s="6"/>
    </row>
    <row r="1448" spans="6:58" x14ac:dyDescent="0.2"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BD1448" s="6"/>
      <c r="BE1448" s="6"/>
      <c r="BF1448" s="6"/>
    </row>
    <row r="1449" spans="6:58" x14ac:dyDescent="0.2"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BD1449" s="6"/>
      <c r="BE1449" s="6"/>
      <c r="BF1449" s="6"/>
    </row>
    <row r="1450" spans="6:58" x14ac:dyDescent="0.2"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BD1450" s="6"/>
      <c r="BE1450" s="6"/>
      <c r="BF1450" s="6"/>
    </row>
    <row r="1451" spans="6:58" x14ac:dyDescent="0.2"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BD1451" s="6"/>
      <c r="BE1451" s="6"/>
      <c r="BF1451" s="6"/>
    </row>
    <row r="1452" spans="6:58" x14ac:dyDescent="0.2"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BD1452" s="6"/>
      <c r="BE1452" s="6"/>
      <c r="BF1452" s="6"/>
    </row>
    <row r="1453" spans="6:58" x14ac:dyDescent="0.2"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BD1453" s="6"/>
      <c r="BE1453" s="6"/>
      <c r="BF1453" s="6"/>
    </row>
    <row r="1454" spans="6:58" x14ac:dyDescent="0.2"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BD1454" s="6"/>
      <c r="BE1454" s="6"/>
      <c r="BF1454" s="6"/>
    </row>
    <row r="1455" spans="6:58" x14ac:dyDescent="0.2"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BD1455" s="6"/>
      <c r="BE1455" s="6"/>
      <c r="BF1455" s="6"/>
    </row>
    <row r="1456" spans="6:58" x14ac:dyDescent="0.2"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BD1456" s="6"/>
      <c r="BE1456" s="6"/>
      <c r="BF1456" s="6"/>
    </row>
    <row r="1457" spans="6:58" x14ac:dyDescent="0.2"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BD1457" s="6"/>
      <c r="BE1457" s="6"/>
      <c r="BF1457" s="6"/>
    </row>
    <row r="1458" spans="6:58" x14ac:dyDescent="0.2"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BD1458" s="6"/>
      <c r="BE1458" s="6"/>
      <c r="BF1458" s="6"/>
    </row>
    <row r="1459" spans="6:58" x14ac:dyDescent="0.2"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BD1459" s="6"/>
      <c r="BE1459" s="6"/>
      <c r="BF1459" s="6"/>
    </row>
    <row r="1460" spans="6:58" x14ac:dyDescent="0.2"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BD1460" s="6"/>
      <c r="BE1460" s="6"/>
      <c r="BF1460" s="6"/>
    </row>
    <row r="1461" spans="6:58" x14ac:dyDescent="0.2"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BD1461" s="6"/>
      <c r="BE1461" s="6"/>
      <c r="BF1461" s="6"/>
    </row>
    <row r="1462" spans="6:58" x14ac:dyDescent="0.2"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BD1462" s="6"/>
      <c r="BE1462" s="6"/>
      <c r="BF1462" s="6"/>
    </row>
    <row r="1463" spans="6:58" x14ac:dyDescent="0.2"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BD1463" s="6"/>
      <c r="BE1463" s="6"/>
      <c r="BF1463" s="6"/>
    </row>
    <row r="1464" spans="6:58" x14ac:dyDescent="0.2"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BD1464" s="6"/>
      <c r="BE1464" s="6"/>
      <c r="BF1464" s="6"/>
    </row>
    <row r="1465" spans="6:58" x14ac:dyDescent="0.2"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BD1465" s="6"/>
      <c r="BE1465" s="6"/>
      <c r="BF1465" s="6"/>
    </row>
    <row r="1466" spans="6:58" x14ac:dyDescent="0.2"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BD1466" s="6"/>
      <c r="BE1466" s="6"/>
      <c r="BF1466" s="6"/>
    </row>
    <row r="1467" spans="6:58" x14ac:dyDescent="0.2"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BD1467" s="6"/>
      <c r="BE1467" s="6"/>
      <c r="BF1467" s="6"/>
    </row>
    <row r="1468" spans="6:58" x14ac:dyDescent="0.2"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BD1468" s="6"/>
      <c r="BE1468" s="6"/>
      <c r="BF1468" s="6"/>
    </row>
    <row r="1469" spans="6:58" x14ac:dyDescent="0.2"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BD1469" s="6"/>
      <c r="BE1469" s="6"/>
      <c r="BF1469" s="6"/>
    </row>
    <row r="1470" spans="6:58" x14ac:dyDescent="0.2"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BD1470" s="6"/>
      <c r="BE1470" s="6"/>
      <c r="BF1470" s="6"/>
    </row>
    <row r="1471" spans="6:58" x14ac:dyDescent="0.2"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BD1471" s="6"/>
      <c r="BE1471" s="6"/>
      <c r="BF1471" s="6"/>
    </row>
    <row r="1472" spans="6:58" x14ac:dyDescent="0.2"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BD1472" s="6"/>
      <c r="BE1472" s="6"/>
      <c r="BF1472" s="6"/>
    </row>
    <row r="1473" spans="6:58" x14ac:dyDescent="0.2"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BD1473" s="6"/>
      <c r="BE1473" s="6"/>
      <c r="BF1473" s="6"/>
    </row>
    <row r="1474" spans="6:58" x14ac:dyDescent="0.2"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BD1474" s="6"/>
      <c r="BE1474" s="6"/>
      <c r="BF1474" s="6"/>
    </row>
    <row r="1475" spans="6:58" x14ac:dyDescent="0.2"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BD1475" s="6"/>
      <c r="BE1475" s="6"/>
      <c r="BF1475" s="6"/>
    </row>
    <row r="1476" spans="6:58" x14ac:dyDescent="0.2"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BD1476" s="6"/>
      <c r="BE1476" s="6"/>
      <c r="BF1476" s="6"/>
    </row>
    <row r="1477" spans="6:58" x14ac:dyDescent="0.2"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BD1477" s="6"/>
      <c r="BE1477" s="6"/>
      <c r="BF1477" s="6"/>
    </row>
    <row r="1478" spans="6:58" x14ac:dyDescent="0.2"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BD1478" s="6"/>
      <c r="BE1478" s="6"/>
      <c r="BF1478" s="6"/>
    </row>
    <row r="1479" spans="6:58" x14ac:dyDescent="0.2"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BD1479" s="6"/>
      <c r="BE1479" s="6"/>
      <c r="BF1479" s="6"/>
    </row>
    <row r="1480" spans="6:58" x14ac:dyDescent="0.2"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BD1480" s="6"/>
      <c r="BE1480" s="6"/>
      <c r="BF1480" s="6"/>
    </row>
    <row r="1481" spans="6:58" x14ac:dyDescent="0.2"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BD1481" s="6"/>
      <c r="BE1481" s="6"/>
      <c r="BF1481" s="6"/>
    </row>
    <row r="1482" spans="6:58" x14ac:dyDescent="0.2"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BD1482" s="6"/>
      <c r="BE1482" s="6"/>
      <c r="BF1482" s="6"/>
    </row>
    <row r="1483" spans="6:58" x14ac:dyDescent="0.2"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BD1483" s="6"/>
      <c r="BE1483" s="6"/>
      <c r="BF1483" s="6"/>
    </row>
    <row r="1484" spans="6:58" x14ac:dyDescent="0.2"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BD1484" s="6"/>
      <c r="BE1484" s="6"/>
      <c r="BF1484" s="6"/>
    </row>
    <row r="1485" spans="6:58" x14ac:dyDescent="0.2"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BD1485" s="6"/>
      <c r="BE1485" s="6"/>
      <c r="BF1485" s="6"/>
    </row>
    <row r="1486" spans="6:58" x14ac:dyDescent="0.2"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BD1486" s="6"/>
      <c r="BE1486" s="6"/>
      <c r="BF1486" s="6"/>
    </row>
    <row r="1487" spans="6:58" x14ac:dyDescent="0.2"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BD1487" s="6"/>
      <c r="BE1487" s="6"/>
      <c r="BF1487" s="6"/>
    </row>
    <row r="1488" spans="6:58" x14ac:dyDescent="0.2"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BD1488" s="6"/>
      <c r="BE1488" s="6"/>
      <c r="BF1488" s="6"/>
    </row>
    <row r="1489" spans="6:58" x14ac:dyDescent="0.2"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BD1489" s="6"/>
      <c r="BE1489" s="6"/>
      <c r="BF1489" s="6"/>
    </row>
    <row r="1490" spans="6:58" x14ac:dyDescent="0.2"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BD1490" s="6"/>
      <c r="BE1490" s="6"/>
      <c r="BF1490" s="6"/>
    </row>
    <row r="1491" spans="6:58" x14ac:dyDescent="0.2"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BD1491" s="6"/>
      <c r="BE1491" s="6"/>
      <c r="BF1491" s="6"/>
    </row>
    <row r="1492" spans="6:58" x14ac:dyDescent="0.2"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BD1492" s="6"/>
      <c r="BE1492" s="6"/>
      <c r="BF1492" s="6"/>
    </row>
    <row r="1493" spans="6:58" x14ac:dyDescent="0.2"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BD1493" s="6"/>
      <c r="BE1493" s="6"/>
      <c r="BF1493" s="6"/>
    </row>
    <row r="1494" spans="6:58" x14ac:dyDescent="0.2"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BD1494" s="6"/>
      <c r="BE1494" s="6"/>
      <c r="BF1494" s="6"/>
    </row>
    <row r="1495" spans="6:58" x14ac:dyDescent="0.2"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BD1495" s="6"/>
      <c r="BE1495" s="6"/>
      <c r="BF1495" s="6"/>
    </row>
    <row r="1496" spans="6:58" x14ac:dyDescent="0.2"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BD1496" s="6"/>
      <c r="BE1496" s="6"/>
      <c r="BF1496" s="6"/>
    </row>
    <row r="1497" spans="6:58" x14ac:dyDescent="0.2"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BD1497" s="6"/>
      <c r="BE1497" s="6"/>
      <c r="BF1497" s="6"/>
    </row>
    <row r="1498" spans="6:58" x14ac:dyDescent="0.2"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BD1498" s="6"/>
      <c r="BE1498" s="6"/>
      <c r="BF1498" s="6"/>
    </row>
    <row r="1499" spans="6:58" x14ac:dyDescent="0.2"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BD1499" s="6"/>
      <c r="BE1499" s="6"/>
      <c r="BF1499" s="6"/>
    </row>
    <row r="1500" spans="6:58" x14ac:dyDescent="0.2"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BD1500" s="6"/>
      <c r="BE1500" s="6"/>
      <c r="BF1500" s="6"/>
    </row>
    <row r="1501" spans="6:58" x14ac:dyDescent="0.2"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BD1501" s="6"/>
      <c r="BE1501" s="6"/>
      <c r="BF1501" s="6"/>
    </row>
    <row r="1502" spans="6:58" x14ac:dyDescent="0.2"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BD1502" s="6"/>
      <c r="BE1502" s="6"/>
      <c r="BF1502" s="6"/>
    </row>
    <row r="1503" spans="6:58" x14ac:dyDescent="0.2"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BD1503" s="6"/>
      <c r="BE1503" s="6"/>
      <c r="BF1503" s="6"/>
    </row>
    <row r="1504" spans="6:58" x14ac:dyDescent="0.2"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BD1504" s="6"/>
      <c r="BE1504" s="6"/>
      <c r="BF1504" s="6"/>
    </row>
    <row r="1505" spans="6:58" x14ac:dyDescent="0.2"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BD1505" s="6"/>
      <c r="BE1505" s="6"/>
      <c r="BF1505" s="6"/>
    </row>
    <row r="1506" spans="6:58" x14ac:dyDescent="0.2"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BD1506" s="6"/>
      <c r="BE1506" s="6"/>
      <c r="BF1506" s="6"/>
    </row>
    <row r="1507" spans="6:58" x14ac:dyDescent="0.2"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BD1507" s="6"/>
      <c r="BE1507" s="6"/>
      <c r="BF1507" s="6"/>
    </row>
    <row r="1508" spans="6:58" x14ac:dyDescent="0.2"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BD1508" s="6"/>
      <c r="BE1508" s="6"/>
      <c r="BF1508" s="6"/>
    </row>
    <row r="1509" spans="6:58" x14ac:dyDescent="0.2"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BD1509" s="6"/>
      <c r="BE1509" s="6"/>
      <c r="BF1509" s="6"/>
    </row>
    <row r="1510" spans="6:58" x14ac:dyDescent="0.2"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BD1510" s="6"/>
      <c r="BE1510" s="6"/>
      <c r="BF1510" s="6"/>
    </row>
    <row r="1511" spans="6:58" x14ac:dyDescent="0.2"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BD1511" s="6"/>
      <c r="BE1511" s="6"/>
      <c r="BF1511" s="6"/>
    </row>
    <row r="1512" spans="6:58" x14ac:dyDescent="0.2"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BD1512" s="6"/>
      <c r="BE1512" s="6"/>
      <c r="BF1512" s="6"/>
    </row>
    <row r="1513" spans="6:58" x14ac:dyDescent="0.2"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BD1513" s="6"/>
      <c r="BE1513" s="6"/>
      <c r="BF1513" s="6"/>
    </row>
    <row r="1514" spans="6:58" x14ac:dyDescent="0.2"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BD1514" s="6"/>
      <c r="BE1514" s="6"/>
      <c r="BF1514" s="6"/>
    </row>
    <row r="1515" spans="6:58" x14ac:dyDescent="0.2"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BD1515" s="6"/>
      <c r="BE1515" s="6"/>
      <c r="BF1515" s="6"/>
    </row>
    <row r="1516" spans="6:58" x14ac:dyDescent="0.2"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BD1516" s="6"/>
      <c r="BE1516" s="6"/>
      <c r="BF1516" s="6"/>
    </row>
    <row r="1517" spans="6:58" x14ac:dyDescent="0.2"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BD1517" s="6"/>
      <c r="BE1517" s="6"/>
      <c r="BF1517" s="6"/>
    </row>
    <row r="1518" spans="6:58" x14ac:dyDescent="0.2"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BD1518" s="6"/>
      <c r="BE1518" s="6"/>
      <c r="BF1518" s="6"/>
    </row>
    <row r="1519" spans="6:58" x14ac:dyDescent="0.2"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BD1519" s="6"/>
      <c r="BE1519" s="6"/>
      <c r="BF1519" s="6"/>
    </row>
    <row r="1520" spans="6:58" x14ac:dyDescent="0.2"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BD1520" s="6"/>
      <c r="BE1520" s="6"/>
      <c r="BF1520" s="6"/>
    </row>
    <row r="1521" spans="6:58" x14ac:dyDescent="0.2"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BD1521" s="6"/>
      <c r="BE1521" s="6"/>
      <c r="BF1521" s="6"/>
    </row>
    <row r="1522" spans="6:58" x14ac:dyDescent="0.2"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BD1522" s="6"/>
      <c r="BE1522" s="6"/>
      <c r="BF1522" s="6"/>
    </row>
    <row r="1523" spans="6:58" x14ac:dyDescent="0.2"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BD1523" s="6"/>
      <c r="BE1523" s="6"/>
      <c r="BF1523" s="6"/>
    </row>
    <row r="1524" spans="6:58" x14ac:dyDescent="0.2"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BD1524" s="6"/>
      <c r="BE1524" s="6"/>
      <c r="BF1524" s="6"/>
    </row>
    <row r="1525" spans="6:58" x14ac:dyDescent="0.2"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BD1525" s="6"/>
      <c r="BE1525" s="6"/>
      <c r="BF1525" s="6"/>
    </row>
    <row r="1526" spans="6:58" x14ac:dyDescent="0.2"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BD1526" s="6"/>
      <c r="BE1526" s="6"/>
      <c r="BF1526" s="6"/>
    </row>
    <row r="1527" spans="6:58" x14ac:dyDescent="0.2"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BD1527" s="6"/>
      <c r="BE1527" s="6"/>
      <c r="BF1527" s="6"/>
    </row>
    <row r="1528" spans="6:58" x14ac:dyDescent="0.2"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BD1528" s="6"/>
      <c r="BE1528" s="6"/>
      <c r="BF1528" s="6"/>
    </row>
    <row r="1529" spans="6:58" x14ac:dyDescent="0.2"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BD1529" s="6"/>
      <c r="BE1529" s="6"/>
      <c r="BF1529" s="6"/>
    </row>
    <row r="1530" spans="6:58" x14ac:dyDescent="0.2"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BD1530" s="6"/>
      <c r="BE1530" s="6"/>
      <c r="BF1530" s="6"/>
    </row>
    <row r="1531" spans="6:58" x14ac:dyDescent="0.2"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BD1531" s="6"/>
      <c r="BE1531" s="6"/>
      <c r="BF1531" s="6"/>
    </row>
    <row r="1532" spans="6:58" x14ac:dyDescent="0.2"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BD1532" s="6"/>
      <c r="BE1532" s="6"/>
      <c r="BF1532" s="6"/>
    </row>
    <row r="1533" spans="6:58" x14ac:dyDescent="0.2"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BD1533" s="6"/>
      <c r="BE1533" s="6"/>
      <c r="BF1533" s="6"/>
    </row>
    <row r="1534" spans="6:58" x14ac:dyDescent="0.2"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BD1534" s="6"/>
      <c r="BE1534" s="6"/>
      <c r="BF1534" s="6"/>
    </row>
    <row r="1535" spans="6:58" x14ac:dyDescent="0.2"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BD1535" s="6"/>
      <c r="BE1535" s="6"/>
      <c r="BF1535" s="6"/>
    </row>
    <row r="1536" spans="6:58" x14ac:dyDescent="0.2"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BD1536" s="6"/>
      <c r="BE1536" s="6"/>
      <c r="BF1536" s="6"/>
    </row>
    <row r="1537" spans="6:58" x14ac:dyDescent="0.2"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BD1537" s="6"/>
      <c r="BE1537" s="6"/>
      <c r="BF1537" s="6"/>
    </row>
    <row r="1538" spans="6:58" x14ac:dyDescent="0.2"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BD1538" s="6"/>
      <c r="BE1538" s="6"/>
      <c r="BF1538" s="6"/>
    </row>
    <row r="1539" spans="6:58" x14ac:dyDescent="0.2"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BD1539" s="6"/>
      <c r="BE1539" s="6"/>
      <c r="BF1539" s="6"/>
    </row>
    <row r="1540" spans="6:58" x14ac:dyDescent="0.2"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BD1540" s="6"/>
      <c r="BE1540" s="6"/>
      <c r="BF1540" s="6"/>
    </row>
    <row r="1541" spans="6:58" x14ac:dyDescent="0.2"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BD1541" s="6"/>
      <c r="BE1541" s="6"/>
      <c r="BF1541" s="6"/>
    </row>
    <row r="1542" spans="6:58" x14ac:dyDescent="0.2"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BD1542" s="6"/>
      <c r="BE1542" s="6"/>
      <c r="BF1542" s="6"/>
    </row>
    <row r="1543" spans="6:58" x14ac:dyDescent="0.2"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BD1543" s="6"/>
      <c r="BE1543" s="6"/>
      <c r="BF1543" s="6"/>
    </row>
    <row r="1544" spans="6:58" x14ac:dyDescent="0.2"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BD1544" s="6"/>
      <c r="BE1544" s="6"/>
      <c r="BF1544" s="6"/>
    </row>
    <row r="1545" spans="6:58" x14ac:dyDescent="0.2"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BD1545" s="6"/>
      <c r="BE1545" s="6"/>
      <c r="BF1545" s="6"/>
    </row>
    <row r="1546" spans="6:58" x14ac:dyDescent="0.2"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BD1546" s="6"/>
      <c r="BE1546" s="6"/>
      <c r="BF1546" s="6"/>
    </row>
    <row r="1547" spans="6:58" x14ac:dyDescent="0.2"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BD1547" s="6"/>
      <c r="BE1547" s="6"/>
      <c r="BF1547" s="6"/>
    </row>
    <row r="1548" spans="6:58" x14ac:dyDescent="0.2"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BD1548" s="6"/>
      <c r="BE1548" s="6"/>
      <c r="BF1548" s="6"/>
    </row>
    <row r="1549" spans="6:58" x14ac:dyDescent="0.2"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BD1549" s="6"/>
      <c r="BE1549" s="6"/>
      <c r="BF1549" s="6"/>
    </row>
    <row r="1550" spans="6:58" x14ac:dyDescent="0.2"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BD1550" s="6"/>
      <c r="BE1550" s="6"/>
      <c r="BF1550" s="6"/>
    </row>
    <row r="1551" spans="6:58" x14ac:dyDescent="0.2"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BD1551" s="6"/>
      <c r="BE1551" s="6"/>
      <c r="BF1551" s="6"/>
    </row>
    <row r="1552" spans="6:58" x14ac:dyDescent="0.2"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BD1552" s="6"/>
      <c r="BE1552" s="6"/>
      <c r="BF1552" s="6"/>
    </row>
    <row r="1553" spans="6:58" x14ac:dyDescent="0.2"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BD1553" s="6"/>
      <c r="BE1553" s="6"/>
      <c r="BF1553" s="6"/>
    </row>
    <row r="1554" spans="6:58" x14ac:dyDescent="0.2"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BD1554" s="6"/>
      <c r="BE1554" s="6"/>
      <c r="BF1554" s="6"/>
    </row>
    <row r="1555" spans="6:58" x14ac:dyDescent="0.2"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BD1555" s="6"/>
      <c r="BE1555" s="6"/>
      <c r="BF1555" s="6"/>
    </row>
    <row r="1556" spans="6:58" x14ac:dyDescent="0.2"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BD1556" s="6"/>
      <c r="BE1556" s="6"/>
      <c r="BF1556" s="6"/>
    </row>
    <row r="1557" spans="6:58" x14ac:dyDescent="0.2"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BD1557" s="6"/>
      <c r="BE1557" s="6"/>
      <c r="BF1557" s="6"/>
    </row>
    <row r="1558" spans="6:58" x14ac:dyDescent="0.2"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BD1558" s="6"/>
      <c r="BE1558" s="6"/>
      <c r="BF1558" s="6"/>
    </row>
    <row r="1559" spans="6:58" x14ac:dyDescent="0.2"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BD1559" s="6"/>
      <c r="BE1559" s="6"/>
      <c r="BF1559" s="6"/>
    </row>
    <row r="1560" spans="6:58" x14ac:dyDescent="0.2"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BD1560" s="6"/>
      <c r="BE1560" s="6"/>
      <c r="BF1560" s="6"/>
    </row>
    <row r="1561" spans="6:58" x14ac:dyDescent="0.2"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BD1561" s="6"/>
      <c r="BE1561" s="6"/>
      <c r="BF1561" s="6"/>
    </row>
    <row r="1562" spans="6:58" x14ac:dyDescent="0.2"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BD1562" s="6"/>
      <c r="BE1562" s="6"/>
      <c r="BF1562" s="6"/>
    </row>
    <row r="1563" spans="6:58" x14ac:dyDescent="0.2"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BD1563" s="6"/>
      <c r="BE1563" s="6"/>
      <c r="BF1563" s="6"/>
    </row>
    <row r="1564" spans="6:58" x14ac:dyDescent="0.2"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BD1564" s="6"/>
      <c r="BE1564" s="6"/>
      <c r="BF1564" s="6"/>
    </row>
    <row r="1565" spans="6:58" x14ac:dyDescent="0.2"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BD1565" s="6"/>
      <c r="BE1565" s="6"/>
      <c r="BF1565" s="6"/>
    </row>
    <row r="1566" spans="6:58" x14ac:dyDescent="0.2"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BD1566" s="6"/>
      <c r="BE1566" s="6"/>
      <c r="BF1566" s="6"/>
    </row>
    <row r="1567" spans="6:58" x14ac:dyDescent="0.2"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BD1567" s="6"/>
      <c r="BE1567" s="6"/>
      <c r="BF1567" s="6"/>
    </row>
    <row r="1568" spans="6:58" x14ac:dyDescent="0.2"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BD1568" s="6"/>
      <c r="BE1568" s="6"/>
      <c r="BF1568" s="6"/>
    </row>
    <row r="1569" spans="6:58" x14ac:dyDescent="0.2"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BD1569" s="6"/>
      <c r="BE1569" s="6"/>
      <c r="BF1569" s="6"/>
    </row>
    <row r="1570" spans="6:58" x14ac:dyDescent="0.2"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BD1570" s="6"/>
      <c r="BE1570" s="6"/>
      <c r="BF1570" s="6"/>
    </row>
    <row r="1571" spans="6:58" x14ac:dyDescent="0.2"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BD1571" s="6"/>
      <c r="BE1571" s="6"/>
      <c r="BF1571" s="6"/>
    </row>
    <row r="1572" spans="6:58" x14ac:dyDescent="0.2"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BD1572" s="6"/>
      <c r="BE1572" s="6"/>
      <c r="BF1572" s="6"/>
    </row>
    <row r="1573" spans="6:58" x14ac:dyDescent="0.2"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BD1573" s="6"/>
      <c r="BE1573" s="6"/>
      <c r="BF1573" s="6"/>
    </row>
    <row r="1574" spans="6:58" x14ac:dyDescent="0.2"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BD1574" s="6"/>
      <c r="BE1574" s="6"/>
      <c r="BF1574" s="6"/>
    </row>
    <row r="1575" spans="6:58" x14ac:dyDescent="0.2"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BD1575" s="6"/>
      <c r="BE1575" s="6"/>
      <c r="BF1575" s="6"/>
    </row>
    <row r="1576" spans="6:58" x14ac:dyDescent="0.2"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BD1576" s="6"/>
      <c r="BE1576" s="6"/>
      <c r="BF1576" s="6"/>
    </row>
    <row r="1577" spans="6:58" x14ac:dyDescent="0.2"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BD1577" s="6"/>
      <c r="BE1577" s="6"/>
      <c r="BF1577" s="6"/>
    </row>
    <row r="1578" spans="6:58" x14ac:dyDescent="0.2"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BD1578" s="6"/>
      <c r="BE1578" s="6"/>
      <c r="BF1578" s="6"/>
    </row>
    <row r="1579" spans="6:58" x14ac:dyDescent="0.2"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BD1579" s="6"/>
      <c r="BE1579" s="6"/>
      <c r="BF1579" s="6"/>
    </row>
    <row r="1580" spans="6:58" x14ac:dyDescent="0.2"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BD1580" s="6"/>
      <c r="BE1580" s="6"/>
      <c r="BF1580" s="6"/>
    </row>
    <row r="1581" spans="6:58" x14ac:dyDescent="0.2"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BD1581" s="6"/>
      <c r="BE1581" s="6"/>
      <c r="BF1581" s="6"/>
    </row>
    <row r="1582" spans="6:58" x14ac:dyDescent="0.2"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BD1582" s="6"/>
      <c r="BE1582" s="6"/>
      <c r="BF1582" s="6"/>
    </row>
    <row r="1583" spans="6:58" x14ac:dyDescent="0.2"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BD1583" s="6"/>
      <c r="BE1583" s="6"/>
      <c r="BF1583" s="6"/>
    </row>
    <row r="1584" spans="6:58" x14ac:dyDescent="0.2"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BD1584" s="6"/>
      <c r="BE1584" s="6"/>
      <c r="BF1584" s="6"/>
    </row>
    <row r="1585" spans="6:58" x14ac:dyDescent="0.2"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BD1585" s="6"/>
      <c r="BE1585" s="6"/>
      <c r="BF1585" s="6"/>
    </row>
    <row r="1586" spans="6:58" x14ac:dyDescent="0.2"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BD1586" s="6"/>
      <c r="BE1586" s="6"/>
      <c r="BF1586" s="6"/>
    </row>
    <row r="1587" spans="6:58" x14ac:dyDescent="0.2"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BD1587" s="6"/>
      <c r="BE1587" s="6"/>
      <c r="BF1587" s="6"/>
    </row>
    <row r="1588" spans="6:58" x14ac:dyDescent="0.2"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BD1588" s="6"/>
      <c r="BE1588" s="6"/>
      <c r="BF1588" s="6"/>
    </row>
    <row r="1589" spans="6:58" x14ac:dyDescent="0.2"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BD1589" s="6"/>
      <c r="BE1589" s="6"/>
      <c r="BF1589" s="6"/>
    </row>
    <row r="1590" spans="6:58" x14ac:dyDescent="0.2"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BD1590" s="6"/>
      <c r="BE1590" s="6"/>
      <c r="BF1590" s="6"/>
    </row>
    <row r="1591" spans="6:58" x14ac:dyDescent="0.2"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BD1591" s="6"/>
      <c r="BE1591" s="6"/>
      <c r="BF1591" s="6"/>
    </row>
    <row r="1592" spans="6:58" x14ac:dyDescent="0.2"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BD1592" s="6"/>
      <c r="BE1592" s="6"/>
      <c r="BF1592" s="6"/>
    </row>
    <row r="1593" spans="6:58" x14ac:dyDescent="0.2"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BD1593" s="6"/>
      <c r="BE1593" s="6"/>
      <c r="BF1593" s="6"/>
    </row>
    <row r="1594" spans="6:58" x14ac:dyDescent="0.2"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BD1594" s="6"/>
      <c r="BE1594" s="6"/>
      <c r="BF1594" s="6"/>
    </row>
    <row r="1595" spans="6:58" x14ac:dyDescent="0.2"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BD1595" s="6"/>
      <c r="BE1595" s="6"/>
      <c r="BF1595" s="6"/>
    </row>
    <row r="1596" spans="6:58" x14ac:dyDescent="0.2"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BD1596" s="6"/>
      <c r="BE1596" s="6"/>
      <c r="BF1596" s="6"/>
    </row>
    <row r="1597" spans="6:58" x14ac:dyDescent="0.2"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BD1597" s="6"/>
      <c r="BE1597" s="6"/>
      <c r="BF1597" s="6"/>
    </row>
    <row r="1598" spans="6:58" x14ac:dyDescent="0.2"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BD1598" s="6"/>
      <c r="BE1598" s="6"/>
      <c r="BF1598" s="6"/>
    </row>
    <row r="1599" spans="6:58" x14ac:dyDescent="0.2"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BD1599" s="6"/>
      <c r="BE1599" s="6"/>
      <c r="BF1599" s="6"/>
    </row>
    <row r="1600" spans="6:58" x14ac:dyDescent="0.2"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BD1600" s="6"/>
      <c r="BE1600" s="6"/>
      <c r="BF1600" s="6"/>
    </row>
    <row r="1601" spans="6:58" x14ac:dyDescent="0.2"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BD1601" s="6"/>
      <c r="BE1601" s="6"/>
      <c r="BF1601" s="6"/>
    </row>
    <row r="1602" spans="6:58" x14ac:dyDescent="0.2"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BD1602" s="6"/>
      <c r="BE1602" s="6"/>
      <c r="BF1602" s="6"/>
    </row>
    <row r="1603" spans="6:58" x14ac:dyDescent="0.2"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BD1603" s="6"/>
      <c r="BE1603" s="6"/>
      <c r="BF1603" s="6"/>
    </row>
    <row r="1604" spans="6:58" x14ac:dyDescent="0.2"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BD1604" s="6"/>
      <c r="BE1604" s="6"/>
      <c r="BF1604" s="6"/>
    </row>
    <row r="1605" spans="6:58" x14ac:dyDescent="0.2"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BD1605" s="6"/>
      <c r="BE1605" s="6"/>
      <c r="BF1605" s="6"/>
    </row>
    <row r="1606" spans="6:58" x14ac:dyDescent="0.2"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BD1606" s="6"/>
      <c r="BE1606" s="6"/>
      <c r="BF1606" s="6"/>
    </row>
    <row r="1607" spans="6:58" x14ac:dyDescent="0.2"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BD1607" s="6"/>
      <c r="BE1607" s="6"/>
      <c r="BF1607" s="6"/>
    </row>
    <row r="1608" spans="6:58" x14ac:dyDescent="0.2"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BD1608" s="6"/>
      <c r="BE1608" s="6"/>
      <c r="BF1608" s="6"/>
    </row>
    <row r="1609" spans="6:58" x14ac:dyDescent="0.2"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BD1609" s="6"/>
      <c r="BE1609" s="6"/>
      <c r="BF1609" s="6"/>
    </row>
    <row r="1610" spans="6:58" x14ac:dyDescent="0.2"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BD1610" s="6"/>
      <c r="BE1610" s="6"/>
      <c r="BF1610" s="6"/>
    </row>
    <row r="1611" spans="6:58" x14ac:dyDescent="0.2"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BD1611" s="6"/>
      <c r="BE1611" s="6"/>
      <c r="BF1611" s="6"/>
    </row>
    <row r="1612" spans="6:58" x14ac:dyDescent="0.2"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BD1612" s="6"/>
      <c r="BE1612" s="6"/>
      <c r="BF1612" s="6"/>
    </row>
    <row r="1613" spans="6:58" x14ac:dyDescent="0.2"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BD1613" s="6"/>
      <c r="BE1613" s="6"/>
      <c r="BF1613" s="6"/>
    </row>
    <row r="1614" spans="6:58" x14ac:dyDescent="0.2"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BD1614" s="6"/>
      <c r="BE1614" s="6"/>
      <c r="BF1614" s="6"/>
    </row>
    <row r="1615" spans="6:58" x14ac:dyDescent="0.2"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BD1615" s="6"/>
      <c r="BE1615" s="6"/>
      <c r="BF1615" s="6"/>
    </row>
    <row r="1616" spans="6:58" x14ac:dyDescent="0.2"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BD1616" s="6"/>
      <c r="BE1616" s="6"/>
      <c r="BF1616" s="6"/>
    </row>
    <row r="1617" spans="6:58" x14ac:dyDescent="0.2"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BD1617" s="6"/>
      <c r="BE1617" s="6"/>
      <c r="BF1617" s="6"/>
    </row>
    <row r="1618" spans="6:58" x14ac:dyDescent="0.2"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BD1618" s="6"/>
      <c r="BE1618" s="6"/>
      <c r="BF1618" s="6"/>
    </row>
    <row r="1619" spans="6:58" x14ac:dyDescent="0.2"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BD1619" s="6"/>
      <c r="BE1619" s="6"/>
      <c r="BF1619" s="6"/>
    </row>
    <row r="1620" spans="6:58" x14ac:dyDescent="0.2"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BD1620" s="6"/>
      <c r="BE1620" s="6"/>
      <c r="BF1620" s="6"/>
    </row>
    <row r="1621" spans="6:58" x14ac:dyDescent="0.2"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BD1621" s="6"/>
      <c r="BE1621" s="6"/>
      <c r="BF1621" s="6"/>
    </row>
    <row r="1622" spans="6:58" x14ac:dyDescent="0.2"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BD1622" s="6"/>
      <c r="BE1622" s="6"/>
      <c r="BF1622" s="6"/>
    </row>
    <row r="1623" spans="6:58" x14ac:dyDescent="0.2"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BD1623" s="6"/>
      <c r="BE1623" s="6"/>
      <c r="BF1623" s="6"/>
    </row>
    <row r="1624" spans="6:58" x14ac:dyDescent="0.2"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BD1624" s="6"/>
      <c r="BE1624" s="6"/>
      <c r="BF1624" s="6"/>
    </row>
    <row r="1625" spans="6:58" x14ac:dyDescent="0.2"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BD1625" s="6"/>
      <c r="BE1625" s="6"/>
      <c r="BF1625" s="6"/>
    </row>
    <row r="1626" spans="6:58" x14ac:dyDescent="0.2"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BD1626" s="6"/>
      <c r="BE1626" s="6"/>
      <c r="BF1626" s="6"/>
    </row>
    <row r="1627" spans="6:58" x14ac:dyDescent="0.2"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BD1627" s="6"/>
      <c r="BE1627" s="6"/>
      <c r="BF1627" s="6"/>
    </row>
    <row r="1628" spans="6:58" x14ac:dyDescent="0.2"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BD1628" s="6"/>
      <c r="BE1628" s="6"/>
      <c r="BF1628" s="6"/>
    </row>
    <row r="1629" spans="6:58" x14ac:dyDescent="0.2"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BD1629" s="6"/>
      <c r="BE1629" s="6"/>
      <c r="BF1629" s="6"/>
    </row>
    <row r="1630" spans="6:58" x14ac:dyDescent="0.2"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BD1630" s="6"/>
      <c r="BE1630" s="6"/>
      <c r="BF1630" s="6"/>
    </row>
    <row r="1631" spans="6:58" x14ac:dyDescent="0.2"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BD1631" s="6"/>
      <c r="BE1631" s="6"/>
      <c r="BF1631" s="6"/>
    </row>
    <row r="1632" spans="6:58" x14ac:dyDescent="0.2"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BD1632" s="6"/>
      <c r="BE1632" s="6"/>
      <c r="BF1632" s="6"/>
    </row>
    <row r="1633" spans="6:58" x14ac:dyDescent="0.2"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BD1633" s="6"/>
      <c r="BE1633" s="6"/>
      <c r="BF1633" s="6"/>
    </row>
    <row r="1634" spans="6:58" x14ac:dyDescent="0.2"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BD1634" s="6"/>
      <c r="BE1634" s="6"/>
      <c r="BF1634" s="6"/>
    </row>
    <row r="1635" spans="6:58" x14ac:dyDescent="0.2"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BD1635" s="6"/>
      <c r="BE1635" s="6"/>
      <c r="BF1635" s="6"/>
    </row>
    <row r="1636" spans="6:58" x14ac:dyDescent="0.2"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BD1636" s="6"/>
      <c r="BE1636" s="6"/>
      <c r="BF1636" s="6"/>
    </row>
    <row r="1637" spans="6:58" x14ac:dyDescent="0.2"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BD1637" s="6"/>
      <c r="BE1637" s="6"/>
      <c r="BF1637" s="6"/>
    </row>
    <row r="1638" spans="6:58" x14ac:dyDescent="0.2"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BD1638" s="6"/>
      <c r="BE1638" s="6"/>
      <c r="BF1638" s="6"/>
    </row>
    <row r="1639" spans="6:58" x14ac:dyDescent="0.2"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BD1639" s="6"/>
      <c r="BE1639" s="6"/>
      <c r="BF1639" s="6"/>
    </row>
    <row r="1640" spans="6:58" x14ac:dyDescent="0.2"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BD1640" s="6"/>
      <c r="BE1640" s="6"/>
      <c r="BF1640" s="6"/>
    </row>
    <row r="1641" spans="6:58" x14ac:dyDescent="0.2"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BD1641" s="6"/>
      <c r="BE1641" s="6"/>
      <c r="BF1641" s="6"/>
    </row>
    <row r="1642" spans="6:58" x14ac:dyDescent="0.2"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BD1642" s="6"/>
      <c r="BE1642" s="6"/>
      <c r="BF1642" s="6"/>
    </row>
    <row r="1643" spans="6:58" x14ac:dyDescent="0.2"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BD1643" s="6"/>
      <c r="BE1643" s="6"/>
      <c r="BF1643" s="6"/>
    </row>
    <row r="1644" spans="6:58" x14ac:dyDescent="0.2"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BD1644" s="6"/>
      <c r="BE1644" s="6"/>
      <c r="BF1644" s="6"/>
    </row>
    <row r="1645" spans="6:58" x14ac:dyDescent="0.2"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BD1645" s="6"/>
      <c r="BE1645" s="6"/>
      <c r="BF1645" s="6"/>
    </row>
    <row r="1646" spans="6:58" x14ac:dyDescent="0.2"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BD1646" s="6"/>
      <c r="BE1646" s="6"/>
      <c r="BF1646" s="6"/>
    </row>
    <row r="1647" spans="6:58" x14ac:dyDescent="0.2"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BD1647" s="6"/>
      <c r="BE1647" s="6"/>
      <c r="BF1647" s="6"/>
    </row>
    <row r="1648" spans="6:58" x14ac:dyDescent="0.2"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BD1648" s="6"/>
      <c r="BE1648" s="6"/>
      <c r="BF1648" s="6"/>
    </row>
    <row r="1649" spans="6:58" x14ac:dyDescent="0.2"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BD1649" s="6"/>
      <c r="BE1649" s="6"/>
      <c r="BF1649" s="6"/>
    </row>
    <row r="1650" spans="6:58" x14ac:dyDescent="0.2"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BD1650" s="6"/>
      <c r="BE1650" s="6"/>
      <c r="BF1650" s="6"/>
    </row>
    <row r="1651" spans="6:58" x14ac:dyDescent="0.2"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BD1651" s="6"/>
      <c r="BE1651" s="6"/>
      <c r="BF1651" s="6"/>
    </row>
    <row r="1652" spans="6:58" x14ac:dyDescent="0.2"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AD1652" s="6"/>
      <c r="AE1652" s="6"/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BD1652" s="6"/>
      <c r="BE1652" s="6"/>
      <c r="BF1652" s="6"/>
    </row>
    <row r="1653" spans="6:58" x14ac:dyDescent="0.2"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BD1653" s="6"/>
      <c r="BE1653" s="6"/>
      <c r="BF1653" s="6"/>
    </row>
    <row r="1654" spans="6:58" x14ac:dyDescent="0.2"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BD1654" s="6"/>
      <c r="BE1654" s="6"/>
      <c r="BF1654" s="6"/>
    </row>
    <row r="1655" spans="6:58" x14ac:dyDescent="0.2"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BD1655" s="6"/>
      <c r="BE1655" s="6"/>
      <c r="BF1655" s="6"/>
    </row>
    <row r="1656" spans="6:58" x14ac:dyDescent="0.2"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BD1656" s="6"/>
      <c r="BE1656" s="6"/>
      <c r="BF1656" s="6"/>
    </row>
    <row r="1657" spans="6:58" x14ac:dyDescent="0.2"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BD1657" s="6"/>
      <c r="BE1657" s="6"/>
      <c r="BF1657" s="6"/>
    </row>
    <row r="1658" spans="6:58" x14ac:dyDescent="0.2"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BD1658" s="6"/>
      <c r="BE1658" s="6"/>
      <c r="BF1658" s="6"/>
    </row>
    <row r="1659" spans="6:58" x14ac:dyDescent="0.2"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BD1659" s="6"/>
      <c r="BE1659" s="6"/>
      <c r="BF1659" s="6"/>
    </row>
    <row r="1660" spans="6:58" x14ac:dyDescent="0.2"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AD1660" s="6"/>
      <c r="AE1660" s="6"/>
      <c r="AF1660" s="6"/>
      <c r="AG1660" s="6"/>
      <c r="AH1660" s="6"/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BD1660" s="6"/>
      <c r="BE1660" s="6"/>
      <c r="BF1660" s="6"/>
    </row>
    <row r="1661" spans="6:58" x14ac:dyDescent="0.2"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AD1661" s="6"/>
      <c r="AE1661" s="6"/>
      <c r="AF1661" s="6"/>
      <c r="AG1661" s="6"/>
      <c r="AH1661" s="6"/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BD1661" s="6"/>
      <c r="BE1661" s="6"/>
      <c r="BF1661" s="6"/>
    </row>
    <row r="1662" spans="6:58" x14ac:dyDescent="0.2"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BD1662" s="6"/>
      <c r="BE1662" s="6"/>
      <c r="BF1662" s="6"/>
    </row>
    <row r="1663" spans="6:58" x14ac:dyDescent="0.2"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AD1663" s="6"/>
      <c r="AE1663" s="6"/>
      <c r="AF1663" s="6"/>
      <c r="AG1663" s="6"/>
      <c r="AH1663" s="6"/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BD1663" s="6"/>
      <c r="BE1663" s="6"/>
      <c r="BF1663" s="6"/>
    </row>
    <row r="1664" spans="6:58" x14ac:dyDescent="0.2"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AD1664" s="6"/>
      <c r="AE1664" s="6"/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BD1664" s="6"/>
      <c r="BE1664" s="6"/>
      <c r="BF1664" s="6"/>
    </row>
    <row r="1665" spans="6:58" x14ac:dyDescent="0.2"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AD1665" s="6"/>
      <c r="AE1665" s="6"/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BD1665" s="6"/>
      <c r="BE1665" s="6"/>
      <c r="BF1665" s="6"/>
    </row>
    <row r="1666" spans="6:58" x14ac:dyDescent="0.2"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BD1666" s="6"/>
      <c r="BE1666" s="6"/>
      <c r="BF1666" s="6"/>
    </row>
    <row r="1667" spans="6:58" x14ac:dyDescent="0.2"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AD1667" s="6"/>
      <c r="AE1667" s="6"/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BD1667" s="6"/>
      <c r="BE1667" s="6"/>
      <c r="BF1667" s="6"/>
    </row>
    <row r="1668" spans="6:58" x14ac:dyDescent="0.2"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AD1668" s="6"/>
      <c r="AE1668" s="6"/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BD1668" s="6"/>
      <c r="BE1668" s="6"/>
      <c r="BF1668" s="6"/>
    </row>
    <row r="1669" spans="6:58" x14ac:dyDescent="0.2"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AD1669" s="6"/>
      <c r="AE1669" s="6"/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BD1669" s="6"/>
      <c r="BE1669" s="6"/>
      <c r="BF1669" s="6"/>
    </row>
    <row r="1670" spans="6:58" x14ac:dyDescent="0.2"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BD1670" s="6"/>
      <c r="BE1670" s="6"/>
      <c r="BF1670" s="6"/>
    </row>
    <row r="1671" spans="6:58" x14ac:dyDescent="0.2"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BD1671" s="6"/>
      <c r="BE1671" s="6"/>
      <c r="BF1671" s="6"/>
    </row>
    <row r="1672" spans="6:58" x14ac:dyDescent="0.2"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AD1672" s="6"/>
      <c r="AE1672" s="6"/>
      <c r="AF1672" s="6"/>
      <c r="AG1672" s="6"/>
      <c r="AH1672" s="6"/>
      <c r="AI1672" s="6"/>
      <c r="AJ1672" s="6"/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BD1672" s="6"/>
      <c r="BE1672" s="6"/>
      <c r="BF1672" s="6"/>
    </row>
    <row r="1673" spans="6:58" x14ac:dyDescent="0.2"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AD1673" s="6"/>
      <c r="AE1673" s="6"/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BD1673" s="6"/>
      <c r="BE1673" s="6"/>
      <c r="BF1673" s="6"/>
    </row>
    <row r="1674" spans="6:58" x14ac:dyDescent="0.2"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BD1674" s="6"/>
      <c r="BE1674" s="6"/>
      <c r="BF1674" s="6"/>
    </row>
    <row r="1675" spans="6:58" x14ac:dyDescent="0.2"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AD1675" s="6"/>
      <c r="AE1675" s="6"/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BD1675" s="6"/>
      <c r="BE1675" s="6"/>
      <c r="BF1675" s="6"/>
    </row>
    <row r="1676" spans="6:58" x14ac:dyDescent="0.2"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BD1676" s="6"/>
      <c r="BE1676" s="6"/>
      <c r="BF1676" s="6"/>
    </row>
    <row r="1677" spans="6:58" x14ac:dyDescent="0.2"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BD1677" s="6"/>
      <c r="BE1677" s="6"/>
      <c r="BF1677" s="6"/>
    </row>
    <row r="1678" spans="6:58" x14ac:dyDescent="0.2"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BD1678" s="6"/>
      <c r="BE1678" s="6"/>
      <c r="BF1678" s="6"/>
    </row>
    <row r="1679" spans="6:58" x14ac:dyDescent="0.2"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BD1679" s="6"/>
      <c r="BE1679" s="6"/>
      <c r="BF1679" s="6"/>
    </row>
    <row r="1680" spans="6:58" x14ac:dyDescent="0.2"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BD1680" s="6"/>
      <c r="BE1680" s="6"/>
      <c r="BF1680" s="6"/>
    </row>
    <row r="1681" spans="6:58" x14ac:dyDescent="0.2"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BD1681" s="6"/>
      <c r="BE1681" s="6"/>
      <c r="BF1681" s="6"/>
    </row>
    <row r="1682" spans="6:58" x14ac:dyDescent="0.2"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BD1682" s="6"/>
      <c r="BE1682" s="6"/>
      <c r="BF1682" s="6"/>
    </row>
    <row r="1683" spans="6:58" x14ac:dyDescent="0.2"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BD1683" s="6"/>
      <c r="BE1683" s="6"/>
      <c r="BF1683" s="6"/>
    </row>
    <row r="1684" spans="6:58" x14ac:dyDescent="0.2"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BD1684" s="6"/>
      <c r="BE1684" s="6"/>
      <c r="BF1684" s="6"/>
    </row>
    <row r="1685" spans="6:58" x14ac:dyDescent="0.2"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BD1685" s="6"/>
      <c r="BE1685" s="6"/>
      <c r="BF1685" s="6"/>
    </row>
    <row r="1686" spans="6:58" x14ac:dyDescent="0.2"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BD1686" s="6"/>
      <c r="BE1686" s="6"/>
      <c r="BF1686" s="6"/>
    </row>
    <row r="1687" spans="6:58" x14ac:dyDescent="0.2"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BD1687" s="6"/>
      <c r="BE1687" s="6"/>
      <c r="BF1687" s="6"/>
    </row>
    <row r="1688" spans="6:58" x14ac:dyDescent="0.2"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BD1688" s="6"/>
      <c r="BE1688" s="6"/>
      <c r="BF1688" s="6"/>
    </row>
    <row r="1689" spans="6:58" x14ac:dyDescent="0.2"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BD1689" s="6"/>
      <c r="BE1689" s="6"/>
      <c r="BF1689" s="6"/>
    </row>
    <row r="1690" spans="6:58" x14ac:dyDescent="0.2"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BD1690" s="6"/>
      <c r="BE1690" s="6"/>
      <c r="BF1690" s="6"/>
    </row>
    <row r="1691" spans="6:58" x14ac:dyDescent="0.2"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AD1691" s="6"/>
      <c r="AE1691" s="6"/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BD1691" s="6"/>
      <c r="BE1691" s="6"/>
      <c r="BF1691" s="6"/>
    </row>
    <row r="1692" spans="6:58" x14ac:dyDescent="0.2"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AD1692" s="6"/>
      <c r="AE1692" s="6"/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BD1692" s="6"/>
      <c r="BE1692" s="6"/>
      <c r="BF1692" s="6"/>
    </row>
    <row r="1693" spans="6:58" x14ac:dyDescent="0.2"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AD1693" s="6"/>
      <c r="AE1693" s="6"/>
      <c r="AF1693" s="6"/>
      <c r="AG1693" s="6"/>
      <c r="AH1693" s="6"/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BD1693" s="6"/>
      <c r="BE1693" s="6"/>
      <c r="BF1693" s="6"/>
    </row>
    <row r="1694" spans="6:58" x14ac:dyDescent="0.2"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BD1694" s="6"/>
      <c r="BE1694" s="6"/>
      <c r="BF1694" s="6"/>
    </row>
    <row r="1695" spans="6:58" x14ac:dyDescent="0.2">
      <c r="F1695" s="6"/>
      <c r="G1695" s="6"/>
      <c r="H1695" s="6"/>
      <c r="I1695" s="6"/>
      <c r="J1695" s="6"/>
      <c r="K1695" s="6"/>
      <c r="L1695" s="6"/>
      <c r="M1695" s="6"/>
      <c r="N1695" s="6"/>
      <c r="O1695" s="6"/>
      <c r="P1695" s="6"/>
      <c r="Q1695" s="6"/>
      <c r="R1695" s="6"/>
      <c r="S1695" s="6"/>
      <c r="T1695" s="6"/>
      <c r="U1695" s="6"/>
      <c r="V1695" s="6"/>
      <c r="W1695" s="6"/>
      <c r="X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BD1695" s="6"/>
      <c r="BE1695" s="6"/>
      <c r="BF1695" s="6"/>
    </row>
    <row r="1696" spans="6:58" x14ac:dyDescent="0.2">
      <c r="F1696" s="6"/>
      <c r="G1696" s="6"/>
      <c r="H1696" s="6"/>
      <c r="I1696" s="6"/>
      <c r="J1696" s="6"/>
      <c r="K1696" s="6"/>
      <c r="L1696" s="6"/>
      <c r="M1696" s="6"/>
      <c r="N1696" s="6"/>
      <c r="O1696" s="6"/>
      <c r="P1696" s="6"/>
      <c r="Q1696" s="6"/>
      <c r="R1696" s="6"/>
      <c r="S1696" s="6"/>
      <c r="T1696" s="6"/>
      <c r="U1696" s="6"/>
      <c r="V1696" s="6"/>
      <c r="W1696" s="6"/>
      <c r="X1696" s="6"/>
      <c r="AD1696" s="6"/>
      <c r="AE1696" s="6"/>
      <c r="AF1696" s="6"/>
      <c r="AG1696" s="6"/>
      <c r="AH1696" s="6"/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BD1696" s="6"/>
      <c r="BE1696" s="6"/>
      <c r="BF1696" s="6"/>
    </row>
    <row r="1697" spans="6:58" x14ac:dyDescent="0.2">
      <c r="F1697" s="6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  <c r="T1697" s="6"/>
      <c r="U1697" s="6"/>
      <c r="V1697" s="6"/>
      <c r="W1697" s="6"/>
      <c r="X1697" s="6"/>
      <c r="AD1697" s="6"/>
      <c r="AE1697" s="6"/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BD1697" s="6"/>
      <c r="BE1697" s="6"/>
      <c r="BF1697" s="6"/>
    </row>
    <row r="1698" spans="6:58" x14ac:dyDescent="0.2"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BD1698" s="6"/>
      <c r="BE1698" s="6"/>
      <c r="BF1698" s="6"/>
    </row>
    <row r="1699" spans="6:58" x14ac:dyDescent="0.2"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  <c r="W1699" s="6"/>
      <c r="X1699" s="6"/>
      <c r="AD1699" s="6"/>
      <c r="AE1699" s="6"/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BD1699" s="6"/>
      <c r="BE1699" s="6"/>
      <c r="BF1699" s="6"/>
    </row>
    <row r="1700" spans="6:58" x14ac:dyDescent="0.2"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BD1700" s="6"/>
      <c r="BE1700" s="6"/>
      <c r="BF1700" s="6"/>
    </row>
    <row r="1701" spans="6:58" x14ac:dyDescent="0.2"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BD1701" s="6"/>
      <c r="BE1701" s="6"/>
      <c r="BF1701" s="6"/>
    </row>
    <row r="1702" spans="6:58" x14ac:dyDescent="0.2"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BD1702" s="6"/>
      <c r="BE1702" s="6"/>
      <c r="BF1702" s="6"/>
    </row>
    <row r="1703" spans="6:58" x14ac:dyDescent="0.2"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BD1703" s="6"/>
      <c r="BE1703" s="6"/>
      <c r="BF1703" s="6"/>
    </row>
    <row r="1704" spans="6:58" x14ac:dyDescent="0.2">
      <c r="F1704" s="6"/>
      <c r="G1704" s="6"/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BD1704" s="6"/>
      <c r="BE1704" s="6"/>
      <c r="BF1704" s="6"/>
    </row>
    <row r="1705" spans="6:58" x14ac:dyDescent="0.2"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BD1705" s="6"/>
      <c r="BE1705" s="6"/>
      <c r="BF1705" s="6"/>
    </row>
    <row r="1706" spans="6:58" x14ac:dyDescent="0.2"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</row>
  </sheetData>
  <sheetProtection selectLockedCells="1"/>
  <protectedRanges>
    <protectedRange password="DB9D" sqref="G21 I17:AH20 BD17:BF20 G17:G20" name="Rozsah1"/>
    <protectedRange password="DB9D" sqref="H18 H20" name="Rozsah1_13"/>
    <protectedRange password="DB9D" sqref="H17" name="Rozsah1_7_2"/>
    <protectedRange password="DB9D" sqref="H19" name="Rozsah1_29"/>
  </protectedRanges>
  <mergeCells count="145">
    <mergeCell ref="B18:E18"/>
    <mergeCell ref="B19:E19"/>
    <mergeCell ref="B20:E20"/>
    <mergeCell ref="B14:E16"/>
    <mergeCell ref="G2:G3"/>
    <mergeCell ref="I14:AH14"/>
    <mergeCell ref="E8:K8"/>
    <mergeCell ref="E9:K9"/>
    <mergeCell ref="E10:K10"/>
    <mergeCell ref="E11:K11"/>
    <mergeCell ref="E12:K12"/>
    <mergeCell ref="K63:L63"/>
    <mergeCell ref="M63:N63"/>
    <mergeCell ref="F55:G55"/>
    <mergeCell ref="F56:G56"/>
    <mergeCell ref="F57:G57"/>
    <mergeCell ref="F58:G58"/>
    <mergeCell ref="F59:G59"/>
    <mergeCell ref="F60:G60"/>
    <mergeCell ref="F61:G61"/>
    <mergeCell ref="F62:G62"/>
    <mergeCell ref="K56:L56"/>
    <mergeCell ref="M57:N57"/>
    <mergeCell ref="I60:J60"/>
    <mergeCell ref="K62:L62"/>
    <mergeCell ref="I61:J61"/>
    <mergeCell ref="I62:J62"/>
    <mergeCell ref="K59:L59"/>
    <mergeCell ref="I59:J59"/>
    <mergeCell ref="M60:N60"/>
    <mergeCell ref="M62:N62"/>
    <mergeCell ref="F66:G66"/>
    <mergeCell ref="F63:G63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65:G65"/>
    <mergeCell ref="I52:J52"/>
    <mergeCell ref="K52:L52"/>
    <mergeCell ref="I50:J50"/>
    <mergeCell ref="K47:L47"/>
    <mergeCell ref="M66:N66"/>
    <mergeCell ref="I54:J54"/>
    <mergeCell ref="I66:J66"/>
    <mergeCell ref="K66:L66"/>
    <mergeCell ref="K58:L58"/>
    <mergeCell ref="I57:J57"/>
    <mergeCell ref="I63:J63"/>
    <mergeCell ref="D66:E66"/>
    <mergeCell ref="D62:E62"/>
    <mergeCell ref="D61:E61"/>
    <mergeCell ref="D60:E60"/>
    <mergeCell ref="D59:E59"/>
    <mergeCell ref="D58:E58"/>
    <mergeCell ref="D57:E57"/>
    <mergeCell ref="D56:E56"/>
    <mergeCell ref="D55:E55"/>
    <mergeCell ref="D63:E63"/>
    <mergeCell ref="AJ14:BG14"/>
    <mergeCell ref="AI14:AI16"/>
    <mergeCell ref="I46:J46"/>
    <mergeCell ref="I49:J49"/>
    <mergeCell ref="I48:J48"/>
    <mergeCell ref="K49:L49"/>
    <mergeCell ref="M43:N43"/>
    <mergeCell ref="I47:J47"/>
    <mergeCell ref="K43:L43"/>
    <mergeCell ref="AJ15:AJ16"/>
    <mergeCell ref="O15:Q15"/>
    <mergeCell ref="M41:N42"/>
    <mergeCell ref="K41:L42"/>
    <mergeCell ref="M44:N44"/>
    <mergeCell ref="M46:N46"/>
    <mergeCell ref="K44:L44"/>
    <mergeCell ref="K48:L48"/>
    <mergeCell ref="I41:J42"/>
    <mergeCell ref="I43:J43"/>
    <mergeCell ref="I44:J44"/>
    <mergeCell ref="A5:AC6"/>
    <mergeCell ref="M52:N52"/>
    <mergeCell ref="M51:N51"/>
    <mergeCell ref="I51:J51"/>
    <mergeCell ref="I15:I16"/>
    <mergeCell ref="K45:L45"/>
    <mergeCell ref="M45:N45"/>
    <mergeCell ref="H14:H16"/>
    <mergeCell ref="G14:G16"/>
    <mergeCell ref="F14:F16"/>
    <mergeCell ref="I45:J45"/>
    <mergeCell ref="A14:A16"/>
    <mergeCell ref="A21:H21"/>
    <mergeCell ref="H41:H42"/>
    <mergeCell ref="D45:E45"/>
    <mergeCell ref="D46:E46"/>
    <mergeCell ref="D52:E52"/>
    <mergeCell ref="D51:E51"/>
    <mergeCell ref="D50:E50"/>
    <mergeCell ref="D49:E49"/>
    <mergeCell ref="D48:E48"/>
    <mergeCell ref="D47:E47"/>
    <mergeCell ref="K50:L50"/>
    <mergeCell ref="B17:E17"/>
    <mergeCell ref="K54:L54"/>
    <mergeCell ref="M55:N55"/>
    <mergeCell ref="K53:L53"/>
    <mergeCell ref="M53:N53"/>
    <mergeCell ref="D44:E44"/>
    <mergeCell ref="D43:E43"/>
    <mergeCell ref="D41:E42"/>
    <mergeCell ref="F41:G42"/>
    <mergeCell ref="F43:G43"/>
    <mergeCell ref="F44:G44"/>
    <mergeCell ref="F45:G45"/>
    <mergeCell ref="D54:E54"/>
    <mergeCell ref="D53:E53"/>
    <mergeCell ref="F64:G64"/>
    <mergeCell ref="I64:J64"/>
    <mergeCell ref="K64:L64"/>
    <mergeCell ref="M64:N64"/>
    <mergeCell ref="K65:L65"/>
    <mergeCell ref="M65:N65"/>
    <mergeCell ref="I65:J65"/>
    <mergeCell ref="K55:L55"/>
    <mergeCell ref="K46:L46"/>
    <mergeCell ref="M47:N47"/>
    <mergeCell ref="K51:L51"/>
    <mergeCell ref="M61:N61"/>
    <mergeCell ref="M58:N58"/>
    <mergeCell ref="M59:N59"/>
    <mergeCell ref="K61:L61"/>
    <mergeCell ref="K60:L60"/>
    <mergeCell ref="M48:N50"/>
    <mergeCell ref="I53:J53"/>
    <mergeCell ref="I55:J55"/>
    <mergeCell ref="I58:J58"/>
    <mergeCell ref="I56:J56"/>
    <mergeCell ref="K57:L57"/>
    <mergeCell ref="M54:N54"/>
    <mergeCell ref="M56:N56"/>
  </mergeCells>
  <phoneticPr fontId="0" type="noConversion"/>
  <pageMargins left="0.19685039370078741" right="0.19685039370078741" top="0.19685039370078741" bottom="0.19685039370078741" header="0.11811023622047245" footer="0.19685039370078741"/>
  <pageSetup paperSize="8" scale="27" fitToHeight="0" orientation="landscape" r:id="rId1"/>
  <headerFooter alignWithMargins="0"/>
  <ignoredErrors>
    <ignoredError sqref="I66:J66 T18:T20 I43:J63 F64:F65 I64:I65 H65 F43:H48 F66:H66 AI20 AK18:AO18 F52:H63 K20:R20 F51:H51 F49:G49 F50:H50 J20 U18 X17:AD20 BF17:BG20 I21:AI21 AL17:AO17 U17 AW18:AW20 BD17 BD18:BD20 M18:R18 M19:O19 R19 U20 U19 AK20:AO20 AK19:AO19 AQ19:AT19 AQ20:AT20 AQ17:AS17 AQ18:AT18 BF21:BG21 AK21:BD21" unlockedFormula="1"/>
    <ignoredError sqref="K66:N66 K43:N63" numberStoredAsText="1" unlockedFormula="1"/>
    <ignoredError sqref="K64:K65 M64:M6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693"/>
  <sheetViews>
    <sheetView tabSelected="1" view="pageBreakPreview" zoomScale="80" zoomScaleNormal="70" zoomScaleSheetLayoutView="80" zoomScalePageLayoutView="50" workbookViewId="0">
      <pane xSplit="2" topLeftCell="C1" activePane="topRight" state="frozen"/>
      <selection pane="topRight" activeCell="C17" sqref="C17"/>
    </sheetView>
  </sheetViews>
  <sheetFormatPr defaultColWidth="13.33203125" defaultRowHeight="15" x14ac:dyDescent="0.2"/>
  <cols>
    <col min="1" max="1" width="4.33203125" style="6" customWidth="1"/>
    <col min="2" max="2" width="34.21875" style="6" customWidth="1"/>
    <col min="3" max="3" width="10.6640625" style="12" customWidth="1"/>
    <col min="4" max="4" width="12.21875" style="10" customWidth="1"/>
    <col min="5" max="5" width="25.6640625" style="10" customWidth="1"/>
    <col min="6" max="6" width="12" style="10" customWidth="1"/>
    <col min="7" max="8" width="11.21875" style="10" customWidth="1"/>
    <col min="9" max="9" width="10.21875" style="10" customWidth="1"/>
    <col min="10" max="11" width="11.109375" style="10" customWidth="1"/>
    <col min="12" max="12" width="8.88671875" style="10" customWidth="1"/>
    <col min="13" max="13" width="9.77734375" style="10" customWidth="1"/>
    <col min="14" max="14" width="10.21875" style="10" customWidth="1"/>
    <col min="15" max="15" width="8.88671875" style="10" customWidth="1"/>
    <col min="16" max="16" width="9.5546875" style="10" customWidth="1"/>
    <col min="17" max="17" width="7.77734375" style="10" customWidth="1"/>
    <col min="18" max="18" width="14.77734375" style="15" customWidth="1"/>
    <col min="19" max="21" width="10.21875" style="3" customWidth="1"/>
    <col min="22" max="22" width="11.5546875" style="3" customWidth="1"/>
    <col min="23" max="24" width="9.21875" style="3" customWidth="1"/>
    <col min="25" max="25" width="9" style="3" customWidth="1"/>
    <col min="26" max="27" width="10.21875" style="3" customWidth="1"/>
    <col min="28" max="28" width="8.5546875" style="3" customWidth="1"/>
    <col min="29" max="29" width="9.21875" style="3" customWidth="1"/>
    <col min="30" max="30" width="7.88671875" style="3" customWidth="1"/>
    <col min="31" max="16384" width="13.33203125" style="6"/>
  </cols>
  <sheetData>
    <row r="1" spans="1:30" s="2" customFormat="1" ht="21.75" customHeight="1" x14ac:dyDescent="0.3">
      <c r="A1" s="81"/>
      <c r="B1" s="13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14"/>
    </row>
    <row r="2" spans="1:30" s="2" customFormat="1" ht="21.75" customHeight="1" x14ac:dyDescent="0.3">
      <c r="A2" s="81"/>
      <c r="B2" s="81"/>
      <c r="C2" s="81"/>
      <c r="D2" s="81"/>
      <c r="E2" s="81"/>
      <c r="F2" s="347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14"/>
    </row>
    <row r="3" spans="1:30" s="2" customFormat="1" ht="21.75" customHeight="1" x14ac:dyDescent="0.3">
      <c r="A3" s="81"/>
      <c r="B3" s="81"/>
      <c r="C3" s="81"/>
      <c r="D3" s="81"/>
      <c r="E3" s="81"/>
      <c r="F3" s="347"/>
      <c r="G3" s="81"/>
      <c r="H3" s="81"/>
      <c r="I3" s="81"/>
      <c r="J3" s="81"/>
      <c r="K3" s="131"/>
      <c r="L3" s="81"/>
      <c r="M3" s="81"/>
      <c r="N3" s="81"/>
      <c r="O3" s="81"/>
      <c r="P3" s="81"/>
      <c r="Q3" s="81"/>
      <c r="R3" s="14"/>
    </row>
    <row r="4" spans="1:30" s="2" customFormat="1" ht="21.75" customHeight="1" x14ac:dyDescent="0.3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14"/>
    </row>
    <row r="5" spans="1:30" s="2" customFormat="1" ht="21.75" customHeight="1" x14ac:dyDescent="0.25">
      <c r="A5" s="239" t="s">
        <v>66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14"/>
    </row>
    <row r="6" spans="1:30" s="2" customFormat="1" ht="21.75" customHeight="1" x14ac:dyDescent="0.25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14"/>
    </row>
    <row r="7" spans="1:30" s="2" customFormat="1" ht="21.75" customHeight="1" x14ac:dyDescent="0.3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14"/>
    </row>
    <row r="8" spans="1:30" s="2" customFormat="1" ht="21.75" customHeight="1" x14ac:dyDescent="0.3">
      <c r="A8" s="81"/>
      <c r="B8" s="123" t="s">
        <v>60</v>
      </c>
      <c r="C8" s="317"/>
      <c r="D8" s="318"/>
      <c r="E8" s="318"/>
      <c r="F8" s="318"/>
      <c r="G8" s="318"/>
      <c r="H8" s="318"/>
      <c r="I8" s="319"/>
      <c r="J8" s="82"/>
      <c r="K8" s="82"/>
      <c r="L8" s="82"/>
      <c r="M8" s="82"/>
      <c r="N8" s="82"/>
      <c r="O8" s="82"/>
      <c r="P8" s="82"/>
      <c r="Q8" s="82"/>
      <c r="R8" s="82"/>
    </row>
    <row r="9" spans="1:30" s="2" customFormat="1" ht="21.75" customHeight="1" x14ac:dyDescent="0.3">
      <c r="A9" s="119"/>
      <c r="B9" s="123" t="s">
        <v>59</v>
      </c>
      <c r="C9" s="317"/>
      <c r="D9" s="318"/>
      <c r="E9" s="318"/>
      <c r="F9" s="318"/>
      <c r="G9" s="318"/>
      <c r="H9" s="318"/>
      <c r="I9" s="319"/>
      <c r="J9" s="82"/>
      <c r="K9" s="82"/>
      <c r="L9" s="82"/>
      <c r="M9" s="82"/>
      <c r="N9" s="82"/>
      <c r="O9" s="82"/>
      <c r="P9" s="82"/>
      <c r="Q9" s="82"/>
      <c r="R9" s="82"/>
    </row>
    <row r="10" spans="1:30" s="2" customFormat="1" ht="21.75" customHeight="1" x14ac:dyDescent="0.3">
      <c r="A10" s="119"/>
      <c r="B10" s="123" t="s">
        <v>82</v>
      </c>
      <c r="C10" s="317"/>
      <c r="D10" s="318"/>
      <c r="E10" s="318"/>
      <c r="F10" s="318"/>
      <c r="G10" s="318"/>
      <c r="H10" s="318"/>
      <c r="I10" s="319"/>
      <c r="J10" s="82"/>
      <c r="K10" s="82"/>
      <c r="L10" s="82"/>
      <c r="M10" s="82"/>
      <c r="N10" s="82"/>
      <c r="O10" s="82"/>
      <c r="P10" s="82"/>
      <c r="Q10" s="82"/>
      <c r="R10" s="82"/>
    </row>
    <row r="11" spans="1:30" s="2" customFormat="1" ht="21.75" customHeight="1" x14ac:dyDescent="0.3">
      <c r="A11" s="119"/>
      <c r="B11" s="123" t="s">
        <v>83</v>
      </c>
      <c r="C11" s="317"/>
      <c r="D11" s="318"/>
      <c r="E11" s="318"/>
      <c r="F11" s="318"/>
      <c r="G11" s="318"/>
      <c r="H11" s="318"/>
      <c r="I11" s="319"/>
      <c r="J11" s="82"/>
      <c r="K11" s="82"/>
      <c r="L11" s="82"/>
      <c r="M11" s="82"/>
      <c r="N11" s="82"/>
      <c r="O11" s="82"/>
      <c r="P11" s="82"/>
      <c r="Q11" s="82"/>
      <c r="R11" s="82"/>
    </row>
    <row r="12" spans="1:30" s="2" customFormat="1" ht="21.75" customHeight="1" x14ac:dyDescent="0.25">
      <c r="A12" s="18"/>
      <c r="B12" s="123" t="s">
        <v>84</v>
      </c>
      <c r="C12" s="317"/>
      <c r="D12" s="318"/>
      <c r="E12" s="318"/>
      <c r="F12" s="318"/>
      <c r="G12" s="318"/>
      <c r="H12" s="318"/>
      <c r="I12" s="319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</row>
    <row r="13" spans="1:30" ht="12.7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25.5" customHeight="1" thickBot="1" x14ac:dyDescent="0.25">
      <c r="A14" s="252" t="s">
        <v>0</v>
      </c>
      <c r="B14" s="320" t="s">
        <v>86</v>
      </c>
      <c r="C14" s="249" t="s">
        <v>13</v>
      </c>
      <c r="D14" s="246" t="s">
        <v>14</v>
      </c>
      <c r="E14" s="323" t="s">
        <v>15</v>
      </c>
      <c r="F14" s="324" t="s">
        <v>5</v>
      </c>
      <c r="G14" s="324"/>
      <c r="H14" s="324"/>
      <c r="I14" s="324"/>
      <c r="J14" s="324"/>
      <c r="K14" s="324"/>
      <c r="L14" s="324"/>
      <c r="M14" s="324"/>
      <c r="N14" s="324"/>
      <c r="O14" s="324"/>
      <c r="P14" s="324"/>
      <c r="Q14" s="324"/>
      <c r="R14" s="325" t="s">
        <v>1</v>
      </c>
      <c r="S14" s="328" t="s">
        <v>6</v>
      </c>
      <c r="T14" s="329"/>
      <c r="U14" s="329"/>
      <c r="V14" s="329"/>
      <c r="W14" s="329"/>
      <c r="X14" s="329"/>
      <c r="Y14" s="329"/>
      <c r="Z14" s="329"/>
      <c r="AA14" s="329"/>
      <c r="AB14" s="329"/>
      <c r="AC14" s="329"/>
      <c r="AD14" s="329"/>
    </row>
    <row r="15" spans="1:30" s="16" customFormat="1" ht="13.5" customHeight="1" thickBot="1" x14ac:dyDescent="0.25">
      <c r="A15" s="253"/>
      <c r="B15" s="321"/>
      <c r="C15" s="250"/>
      <c r="D15" s="247"/>
      <c r="E15" s="244"/>
      <c r="F15" s="330" t="s">
        <v>12</v>
      </c>
      <c r="G15" s="88">
        <v>637027</v>
      </c>
      <c r="H15" s="88">
        <v>620</v>
      </c>
      <c r="I15" s="91">
        <v>621</v>
      </c>
      <c r="J15" s="91">
        <v>623</v>
      </c>
      <c r="K15" s="91">
        <v>625</v>
      </c>
      <c r="L15" s="91">
        <v>625001</v>
      </c>
      <c r="M15" s="91">
        <v>625002</v>
      </c>
      <c r="N15" s="91">
        <v>625003</v>
      </c>
      <c r="O15" s="91">
        <v>625004</v>
      </c>
      <c r="P15" s="91">
        <v>625005</v>
      </c>
      <c r="Q15" s="89">
        <v>625007</v>
      </c>
      <c r="R15" s="326"/>
      <c r="S15" s="330" t="s">
        <v>12</v>
      </c>
      <c r="T15" s="88">
        <v>637027</v>
      </c>
      <c r="U15" s="88">
        <v>620</v>
      </c>
      <c r="V15" s="91">
        <v>621</v>
      </c>
      <c r="W15" s="91">
        <v>623</v>
      </c>
      <c r="X15" s="91">
        <v>625</v>
      </c>
      <c r="Y15" s="91">
        <v>625001</v>
      </c>
      <c r="Z15" s="91">
        <v>625002</v>
      </c>
      <c r="AA15" s="91">
        <v>625003</v>
      </c>
      <c r="AB15" s="91">
        <v>625004</v>
      </c>
      <c r="AC15" s="91">
        <v>625005</v>
      </c>
      <c r="AD15" s="89">
        <v>625007</v>
      </c>
    </row>
    <row r="16" spans="1:30" s="4" customFormat="1" ht="110.25" customHeight="1" thickBot="1" x14ac:dyDescent="0.25">
      <c r="A16" s="254"/>
      <c r="B16" s="322"/>
      <c r="C16" s="251"/>
      <c r="D16" s="248"/>
      <c r="E16" s="245"/>
      <c r="F16" s="331"/>
      <c r="G16" s="110" t="s">
        <v>11</v>
      </c>
      <c r="H16" s="99" t="s">
        <v>29</v>
      </c>
      <c r="I16" s="111" t="s">
        <v>36</v>
      </c>
      <c r="J16" s="112" t="s">
        <v>28</v>
      </c>
      <c r="K16" s="99" t="s">
        <v>35</v>
      </c>
      <c r="L16" s="111" t="s">
        <v>27</v>
      </c>
      <c r="M16" s="113" t="s">
        <v>26</v>
      </c>
      <c r="N16" s="113" t="s">
        <v>25</v>
      </c>
      <c r="O16" s="113" t="s">
        <v>24</v>
      </c>
      <c r="P16" s="113" t="s">
        <v>23</v>
      </c>
      <c r="Q16" s="114" t="s">
        <v>34</v>
      </c>
      <c r="R16" s="327"/>
      <c r="S16" s="331"/>
      <c r="T16" s="110" t="s">
        <v>11</v>
      </c>
      <c r="U16" s="99" t="s">
        <v>29</v>
      </c>
      <c r="V16" s="111" t="s">
        <v>36</v>
      </c>
      <c r="W16" s="112" t="s">
        <v>28</v>
      </c>
      <c r="X16" s="99" t="s">
        <v>35</v>
      </c>
      <c r="Y16" s="111" t="s">
        <v>27</v>
      </c>
      <c r="Z16" s="113" t="s">
        <v>26</v>
      </c>
      <c r="AA16" s="113" t="s">
        <v>25</v>
      </c>
      <c r="AB16" s="113" t="s">
        <v>24</v>
      </c>
      <c r="AC16" s="113" t="s">
        <v>23</v>
      </c>
      <c r="AD16" s="114" t="s">
        <v>34</v>
      </c>
    </row>
    <row r="17" spans="1:30" s="4" customFormat="1" ht="18" customHeight="1" x14ac:dyDescent="0.2">
      <c r="A17" s="48">
        <v>1</v>
      </c>
      <c r="B17" s="49"/>
      <c r="C17" s="50"/>
      <c r="D17" s="79"/>
      <c r="E17" s="51"/>
      <c r="F17" s="52">
        <f>G17+H17</f>
        <v>0</v>
      </c>
      <c r="G17" s="60"/>
      <c r="H17" s="78">
        <f>I17+J17+K17</f>
        <v>0</v>
      </c>
      <c r="I17" s="60">
        <f t="shared" ref="I17:I20" si="0">ROUNDDOWN(G17*0.1,2)</f>
        <v>0</v>
      </c>
      <c r="J17" s="60">
        <f>ROUNDDOWN(G17*0.1,2)</f>
        <v>0</v>
      </c>
      <c r="K17" s="58">
        <f>SUM(L17:Q17)</f>
        <v>0</v>
      </c>
      <c r="L17" s="63">
        <f>IF(G17&gt;7644,ROUNDDOWN(7644*0.014,2),ROUNDDOWN(G17*0.014,2))</f>
        <v>0</v>
      </c>
      <c r="M17" s="145">
        <f>IF(G17&gt;7644,ROUNDDOWN(7644*0.14,2),ROUNDDOWN(G17*0.14,2))</f>
        <v>0</v>
      </c>
      <c r="N17" s="145">
        <f>ROUNDDOWN(G17*0.008,2)</f>
        <v>0</v>
      </c>
      <c r="O17" s="145">
        <f>IF(G17&gt;7644,ROUNDDOWN(7644*0.03,2),ROUNDDOWN(G17*0.03,2))</f>
        <v>0</v>
      </c>
      <c r="P17" s="145">
        <f>IF(G17&gt;7644,ROUNDDOWN(7644*0.01,2),ROUNDDOWN(G17*0.01,2))</f>
        <v>0</v>
      </c>
      <c r="Q17" s="146">
        <f>IF(G17&gt;7644,ROUNDDOWN(7644*0.0475,2),ROUNDDOWN(G17*0.0475,2))</f>
        <v>0</v>
      </c>
      <c r="R17" s="148">
        <v>1</v>
      </c>
      <c r="S17" s="69">
        <f>T17+U17</f>
        <v>0</v>
      </c>
      <c r="T17" s="76">
        <v>0</v>
      </c>
      <c r="U17" s="52">
        <f>V17+W17+X17</f>
        <v>0</v>
      </c>
      <c r="V17" s="77">
        <f>IF(I17=0,0,ROUNDDOWN(T17*0.1,2))</f>
        <v>0</v>
      </c>
      <c r="W17" s="75">
        <f>IF(V17=0,ROUNDDOWN(T17*0.1,2),0)</f>
        <v>0</v>
      </c>
      <c r="X17" s="55">
        <f>SUM(Y17:AD17)</f>
        <v>0</v>
      </c>
      <c r="Y17" s="77">
        <f>IF(L17=0,0,(IF(T17&gt;7644,ROUNDDOWN(7644*0.014,2),ROUNDDOWN(T17*0.014,2))))</f>
        <v>0</v>
      </c>
      <c r="Z17" s="70">
        <f>IF(M17=0,0,(IF(T17&gt;7644,ROUNDDOWN(7644*0.14,2),ROUNDDOWN(T17*0.14,2))))</f>
        <v>0</v>
      </c>
      <c r="AA17" s="73">
        <f>ROUNDDOWN(T17*0.008,2)</f>
        <v>0</v>
      </c>
      <c r="AB17" s="65">
        <f>IF(O17=0,0,(IF(T17&gt;7644,ROUNDDOWN(7644*0.03,2),ROUNDDOWN(T17*0.03,2))))</f>
        <v>0</v>
      </c>
      <c r="AC17" s="70">
        <f>IF(P17=0,0,IF(T17&gt;7644,ROUNDDOWN(7644*0.01,2),ROUNDDOWN(T17*0.01,2)))</f>
        <v>0</v>
      </c>
      <c r="AD17" s="71">
        <f>IF(Q17=0,0,(IF(T17&gt;7644,ROUNDDOWN(7644*0.0475,2),ROUNDDOWN(T17*0.0475,2))))</f>
        <v>0</v>
      </c>
    </row>
    <row r="18" spans="1:30" s="4" customFormat="1" ht="18" customHeight="1" x14ac:dyDescent="0.2">
      <c r="A18" s="48">
        <v>2</v>
      </c>
      <c r="B18" s="59"/>
      <c r="C18" s="60"/>
      <c r="D18" s="80"/>
      <c r="E18" s="61"/>
      <c r="F18" s="52">
        <f t="shared" ref="F18:F20" si="1">G18+H18</f>
        <v>0</v>
      </c>
      <c r="G18" s="60"/>
      <c r="H18" s="62">
        <f t="shared" ref="H18:H20" si="2">I18+J18+K18</f>
        <v>0</v>
      </c>
      <c r="I18" s="60">
        <f t="shared" si="0"/>
        <v>0</v>
      </c>
      <c r="J18" s="60">
        <f t="shared" ref="J18:J20" si="3">ROUNDDOWN(G18*0.1,2)</f>
        <v>0</v>
      </c>
      <c r="K18" s="68">
        <f t="shared" ref="K18:K20" si="4">SUM(L18:Q18)</f>
        <v>0</v>
      </c>
      <c r="L18" s="63">
        <f t="shared" ref="L18:L20" si="5">IF(G18&gt;7644,ROUNDDOWN(7644*0.014,2),ROUNDDOWN(G18*0.014,2))</f>
        <v>0</v>
      </c>
      <c r="M18" s="60">
        <f t="shared" ref="M18:M20" si="6">IF(G18&gt;7644,ROUNDDOWN(7644*0.14,2),ROUNDDOWN(G18*0.14,2))</f>
        <v>0</v>
      </c>
      <c r="N18" s="60">
        <f t="shared" ref="N18:N20" si="7">ROUNDDOWN(G18*0.008,2)</f>
        <v>0</v>
      </c>
      <c r="O18" s="60">
        <f t="shared" ref="O18:O20" si="8">IF(G18&gt;7644,ROUNDDOWN(7644*0.03,2),ROUNDDOWN(G18*0.03,2))</f>
        <v>0</v>
      </c>
      <c r="P18" s="60">
        <f t="shared" ref="P18:P20" si="9">IF(G18&gt;7644,ROUNDDOWN(7644*0.01,2),ROUNDDOWN(G18*0.01,2))</f>
        <v>0</v>
      </c>
      <c r="Q18" s="147">
        <f t="shared" ref="Q18:Q20" si="10">IF(G18&gt;7644,ROUNDDOWN(7644*0.0475,2),ROUNDDOWN(G18*0.0475,2))</f>
        <v>0</v>
      </c>
      <c r="R18" s="149"/>
      <c r="S18" s="69">
        <f t="shared" ref="S18:S20" si="11">T18+U18</f>
        <v>0</v>
      </c>
      <c r="T18" s="76">
        <f t="shared" ref="T18:T20" si="12">ROUNDDOWN(G18*R18,2)</f>
        <v>0</v>
      </c>
      <c r="U18" s="52">
        <f t="shared" ref="U18:U20" si="13">V18+W18+X18</f>
        <v>0</v>
      </c>
      <c r="V18" s="77">
        <f t="shared" ref="V18:V20" si="14">IF(I18=0,0,ROUNDDOWN(T18*0.1,2))</f>
        <v>0</v>
      </c>
      <c r="W18" s="75">
        <f t="shared" ref="W18:W20" si="15">IF(V18=0,ROUNDDOWN(T18*0.1,2),0)</f>
        <v>0</v>
      </c>
      <c r="X18" s="55">
        <f t="shared" ref="X18:X20" si="16">SUM(Y18:AD18)</f>
        <v>0</v>
      </c>
      <c r="Y18" s="77">
        <f t="shared" ref="Y18:Y20" si="17">IF(L18=0,0,(IF(T18&gt;7644,ROUNDDOWN(7644*0.014,2),ROUNDDOWN(T18*0.014,2))))</f>
        <v>0</v>
      </c>
      <c r="Z18" s="70">
        <f t="shared" ref="Z18:Z20" si="18">IF(M18=0,0,(IF(T18&gt;7644,ROUNDDOWN(7644*0.14,2),ROUNDDOWN(T18*0.14,2))))</f>
        <v>0</v>
      </c>
      <c r="AA18" s="73">
        <f t="shared" ref="AA18:AA20" si="19">ROUNDDOWN(T18*0.008,2)</f>
        <v>0</v>
      </c>
      <c r="AB18" s="65">
        <f t="shared" ref="AB18:AB20" si="20">IF(O18=0,0,(IF(T18&gt;7644,ROUNDDOWN(7644*0.03,2),ROUNDDOWN(T18*0.03,2))))</f>
        <v>0</v>
      </c>
      <c r="AC18" s="70">
        <f t="shared" ref="AC18:AC20" si="21">IF(P18=0,0,IF(T18&gt;7644,ROUNDDOWN(7644*0.01,2),ROUNDDOWN(T18*0.01,2)))</f>
        <v>0</v>
      </c>
      <c r="AD18" s="71">
        <f t="shared" ref="AD18:AD20" si="22">IF(Q18=0,0,(IF(T18&gt;7644,ROUNDDOWN(7644*0.0475,2),ROUNDDOWN(T18*0.0475,2))))</f>
        <v>0</v>
      </c>
    </row>
    <row r="19" spans="1:30" s="4" customFormat="1" ht="18" customHeight="1" x14ac:dyDescent="0.2">
      <c r="A19" s="48">
        <v>3</v>
      </c>
      <c r="B19" s="59"/>
      <c r="C19" s="60"/>
      <c r="D19" s="80"/>
      <c r="E19" s="61"/>
      <c r="F19" s="52">
        <f>G19+H19</f>
        <v>0</v>
      </c>
      <c r="G19" s="130"/>
      <c r="H19" s="62">
        <f t="shared" si="2"/>
        <v>0</v>
      </c>
      <c r="I19" s="60">
        <f t="shared" si="0"/>
        <v>0</v>
      </c>
      <c r="J19" s="60">
        <f t="shared" si="3"/>
        <v>0</v>
      </c>
      <c r="K19" s="68">
        <f t="shared" si="4"/>
        <v>0</v>
      </c>
      <c r="L19" s="63">
        <f t="shared" si="5"/>
        <v>0</v>
      </c>
      <c r="M19" s="60">
        <f t="shared" si="6"/>
        <v>0</v>
      </c>
      <c r="N19" s="60">
        <f t="shared" si="7"/>
        <v>0</v>
      </c>
      <c r="O19" s="60">
        <f t="shared" si="8"/>
        <v>0</v>
      </c>
      <c r="P19" s="60">
        <f t="shared" si="9"/>
        <v>0</v>
      </c>
      <c r="Q19" s="147">
        <f t="shared" si="10"/>
        <v>0</v>
      </c>
      <c r="R19" s="149"/>
      <c r="S19" s="69">
        <f t="shared" si="11"/>
        <v>0</v>
      </c>
      <c r="T19" s="76">
        <f t="shared" si="12"/>
        <v>0</v>
      </c>
      <c r="U19" s="52">
        <f t="shared" si="13"/>
        <v>0</v>
      </c>
      <c r="V19" s="77">
        <f t="shared" si="14"/>
        <v>0</v>
      </c>
      <c r="W19" s="75">
        <f t="shared" si="15"/>
        <v>0</v>
      </c>
      <c r="X19" s="55">
        <f t="shared" si="16"/>
        <v>0</v>
      </c>
      <c r="Y19" s="77">
        <f t="shared" si="17"/>
        <v>0</v>
      </c>
      <c r="Z19" s="70">
        <f t="shared" si="18"/>
        <v>0</v>
      </c>
      <c r="AA19" s="73">
        <f t="shared" si="19"/>
        <v>0</v>
      </c>
      <c r="AB19" s="65">
        <f t="shared" si="20"/>
        <v>0</v>
      </c>
      <c r="AC19" s="70">
        <f t="shared" si="21"/>
        <v>0</v>
      </c>
      <c r="AD19" s="71">
        <f t="shared" si="22"/>
        <v>0</v>
      </c>
    </row>
    <row r="20" spans="1:30" s="4" customFormat="1" ht="18" customHeight="1" thickBot="1" x14ac:dyDescent="0.25">
      <c r="A20" s="48">
        <v>4</v>
      </c>
      <c r="B20" s="59"/>
      <c r="C20" s="60"/>
      <c r="D20" s="80"/>
      <c r="E20" s="61"/>
      <c r="F20" s="52">
        <f t="shared" si="1"/>
        <v>0</v>
      </c>
      <c r="G20" s="60"/>
      <c r="H20" s="62">
        <f t="shared" si="2"/>
        <v>0</v>
      </c>
      <c r="I20" s="60">
        <f t="shared" si="0"/>
        <v>0</v>
      </c>
      <c r="J20" s="60">
        <f t="shared" si="3"/>
        <v>0</v>
      </c>
      <c r="K20" s="68">
        <f t="shared" si="4"/>
        <v>0</v>
      </c>
      <c r="L20" s="63">
        <f t="shared" si="5"/>
        <v>0</v>
      </c>
      <c r="M20" s="60">
        <f t="shared" si="6"/>
        <v>0</v>
      </c>
      <c r="N20" s="60">
        <f t="shared" si="7"/>
        <v>0</v>
      </c>
      <c r="O20" s="60">
        <f t="shared" si="8"/>
        <v>0</v>
      </c>
      <c r="P20" s="60">
        <f t="shared" si="9"/>
        <v>0</v>
      </c>
      <c r="Q20" s="147">
        <f t="shared" si="10"/>
        <v>0</v>
      </c>
      <c r="R20" s="149"/>
      <c r="S20" s="69">
        <f t="shared" si="11"/>
        <v>0</v>
      </c>
      <c r="T20" s="76">
        <f t="shared" si="12"/>
        <v>0</v>
      </c>
      <c r="U20" s="52">
        <f t="shared" si="13"/>
        <v>0</v>
      </c>
      <c r="V20" s="77">
        <f t="shared" si="14"/>
        <v>0</v>
      </c>
      <c r="W20" s="75">
        <f t="shared" si="15"/>
        <v>0</v>
      </c>
      <c r="X20" s="55">
        <f t="shared" si="16"/>
        <v>0</v>
      </c>
      <c r="Y20" s="77">
        <f t="shared" si="17"/>
        <v>0</v>
      </c>
      <c r="Z20" s="70">
        <f t="shared" si="18"/>
        <v>0</v>
      </c>
      <c r="AA20" s="73">
        <f t="shared" si="19"/>
        <v>0</v>
      </c>
      <c r="AB20" s="65">
        <f t="shared" si="20"/>
        <v>0</v>
      </c>
      <c r="AC20" s="70">
        <f t="shared" si="21"/>
        <v>0</v>
      </c>
      <c r="AD20" s="71">
        <f t="shared" si="22"/>
        <v>0</v>
      </c>
    </row>
    <row r="21" spans="1:30" s="17" customFormat="1" ht="21" customHeight="1" thickBot="1" x14ac:dyDescent="0.25">
      <c r="A21" s="255" t="s">
        <v>2</v>
      </c>
      <c r="B21" s="256"/>
      <c r="C21" s="256"/>
      <c r="D21" s="256"/>
      <c r="E21" s="257"/>
      <c r="F21" s="26">
        <f t="shared" ref="F21:Q21" si="23">SUM(F17:F20)</f>
        <v>0</v>
      </c>
      <c r="G21" s="26">
        <f t="shared" si="23"/>
        <v>0</v>
      </c>
      <c r="H21" s="26">
        <f t="shared" si="23"/>
        <v>0</v>
      </c>
      <c r="I21" s="27">
        <f t="shared" si="23"/>
        <v>0</v>
      </c>
      <c r="J21" s="29">
        <f t="shared" si="23"/>
        <v>0</v>
      </c>
      <c r="K21" s="26">
        <f t="shared" si="23"/>
        <v>0</v>
      </c>
      <c r="L21" s="27">
        <f t="shared" si="23"/>
        <v>0</v>
      </c>
      <c r="M21" s="28">
        <f t="shared" si="23"/>
        <v>0</v>
      </c>
      <c r="N21" s="28">
        <f t="shared" si="23"/>
        <v>0</v>
      </c>
      <c r="O21" s="28">
        <f t="shared" si="23"/>
        <v>0</v>
      </c>
      <c r="P21" s="28">
        <f t="shared" si="23"/>
        <v>0</v>
      </c>
      <c r="Q21" s="29">
        <f t="shared" si="23"/>
        <v>0</v>
      </c>
      <c r="R21" s="74"/>
      <c r="S21" s="26">
        <f t="shared" ref="S21:AD21" si="24">SUM(S17:S20)</f>
        <v>0</v>
      </c>
      <c r="T21" s="26">
        <f t="shared" si="24"/>
        <v>0</v>
      </c>
      <c r="U21" s="26">
        <f t="shared" si="24"/>
        <v>0</v>
      </c>
      <c r="V21" s="27">
        <f t="shared" si="24"/>
        <v>0</v>
      </c>
      <c r="W21" s="29">
        <f t="shared" si="24"/>
        <v>0</v>
      </c>
      <c r="X21" s="26">
        <f t="shared" si="24"/>
        <v>0</v>
      </c>
      <c r="Y21" s="27">
        <f t="shared" si="24"/>
        <v>0</v>
      </c>
      <c r="Z21" s="28">
        <f t="shared" si="24"/>
        <v>0</v>
      </c>
      <c r="AA21" s="28">
        <f t="shared" si="24"/>
        <v>0</v>
      </c>
      <c r="AB21" s="28">
        <f t="shared" si="24"/>
        <v>0</v>
      </c>
      <c r="AC21" s="28">
        <f t="shared" si="24"/>
        <v>0</v>
      </c>
      <c r="AD21" s="29">
        <f t="shared" si="24"/>
        <v>0</v>
      </c>
    </row>
    <row r="22" spans="1:30" ht="15.75" thickBot="1" x14ac:dyDescent="0.25">
      <c r="A22" s="106"/>
      <c r="B22" s="35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</row>
    <row r="23" spans="1:30" s="4" customFormat="1" ht="12.75" customHeight="1" x14ac:dyDescent="0.2">
      <c r="A23" s="30" t="s">
        <v>61</v>
      </c>
      <c r="B23" s="31"/>
      <c r="C23" s="32"/>
      <c r="D23" s="32"/>
      <c r="E23" s="33"/>
      <c r="F23" s="82"/>
      <c r="G23" s="82"/>
      <c r="H23" s="82"/>
      <c r="I23" s="47"/>
      <c r="J23" s="47"/>
      <c r="K23" s="47"/>
      <c r="L23" s="47"/>
      <c r="M23" s="47"/>
      <c r="N23" s="47"/>
      <c r="O23" s="47"/>
      <c r="P23" s="47"/>
      <c r="Q23" s="47"/>
      <c r="R23" s="196" t="s">
        <v>62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 s="4" customFormat="1" ht="12.75" customHeight="1" x14ac:dyDescent="0.2">
      <c r="A24" s="34"/>
      <c r="B24" s="35"/>
      <c r="C24" s="36"/>
      <c r="D24" s="36"/>
      <c r="E24" s="37"/>
      <c r="F24" s="82"/>
      <c r="G24" s="82"/>
      <c r="H24" s="82"/>
      <c r="I24" s="47"/>
      <c r="J24" s="47"/>
      <c r="K24" s="47"/>
      <c r="L24" s="47"/>
      <c r="M24" s="47"/>
      <c r="N24" s="47"/>
      <c r="O24" s="47"/>
      <c r="P24" s="47"/>
      <c r="Q24" s="47"/>
      <c r="R24" s="20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1:30" s="4" customFormat="1" ht="12.75" customHeight="1" x14ac:dyDescent="0.2">
      <c r="A25" s="38" t="s">
        <v>37</v>
      </c>
      <c r="B25" s="39"/>
      <c r="C25" s="36"/>
      <c r="D25" s="36"/>
      <c r="E25" s="37"/>
      <c r="F25" s="82"/>
      <c r="G25" s="82"/>
      <c r="H25" s="82"/>
      <c r="I25" s="47"/>
      <c r="J25" s="47"/>
      <c r="K25" s="47"/>
      <c r="L25" s="47"/>
      <c r="M25" s="47"/>
      <c r="N25" s="47"/>
      <c r="O25" s="47"/>
      <c r="P25" s="47"/>
      <c r="Q25" s="47"/>
      <c r="R25" s="34" t="s">
        <v>38</v>
      </c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 s="7" customFormat="1" x14ac:dyDescent="0.2">
      <c r="A26" s="40"/>
      <c r="B26" s="41"/>
      <c r="C26" s="36"/>
      <c r="D26" s="36"/>
      <c r="E26" s="37"/>
      <c r="F26" s="82"/>
      <c r="G26" s="82"/>
      <c r="H26" s="82"/>
      <c r="I26" s="47"/>
      <c r="J26" s="47"/>
      <c r="K26" s="47"/>
      <c r="L26" s="47"/>
      <c r="M26" s="47"/>
      <c r="N26" s="47"/>
      <c r="O26" s="47"/>
      <c r="P26" s="47"/>
      <c r="Q26" s="47"/>
      <c r="R26" s="40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</row>
    <row r="27" spans="1:30" s="4" customFormat="1" ht="12.75" customHeight="1" x14ac:dyDescent="0.2">
      <c r="A27" s="34"/>
      <c r="B27" s="35"/>
      <c r="C27" s="36"/>
      <c r="D27" s="36"/>
      <c r="E27" s="37"/>
      <c r="F27" s="82"/>
      <c r="G27" s="82"/>
      <c r="H27" s="82"/>
      <c r="I27" s="47"/>
      <c r="J27" s="47"/>
      <c r="K27" s="47"/>
      <c r="L27" s="47"/>
      <c r="M27" s="47"/>
      <c r="N27" s="47"/>
      <c r="O27" s="47"/>
      <c r="P27" s="47"/>
      <c r="Q27" s="47"/>
      <c r="R27" s="34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 s="4" customFormat="1" ht="12.75" customHeight="1" x14ac:dyDescent="0.2">
      <c r="A28" s="34"/>
      <c r="B28" s="35"/>
      <c r="C28" s="36"/>
      <c r="D28" s="36"/>
      <c r="E28" s="37"/>
      <c r="F28" s="82"/>
      <c r="G28" s="82"/>
      <c r="H28" s="82"/>
      <c r="I28" s="47"/>
      <c r="J28" s="47"/>
      <c r="K28" s="47"/>
      <c r="L28" s="47"/>
      <c r="M28" s="47"/>
      <c r="N28" s="47"/>
      <c r="O28" s="47"/>
      <c r="P28" s="47"/>
      <c r="Q28" s="47"/>
      <c r="R28" s="34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</row>
    <row r="29" spans="1:30" s="4" customFormat="1" ht="12.75" customHeight="1" x14ac:dyDescent="0.2">
      <c r="A29" s="34" t="s">
        <v>38</v>
      </c>
      <c r="B29" s="35"/>
      <c r="C29" s="36"/>
      <c r="D29" s="36"/>
      <c r="E29" s="37"/>
      <c r="F29" s="82"/>
      <c r="G29" s="82"/>
      <c r="H29" s="82"/>
      <c r="I29" s="47"/>
      <c r="J29" s="47"/>
      <c r="K29" s="47"/>
      <c r="L29" s="47"/>
      <c r="M29" s="47"/>
      <c r="N29" s="47"/>
      <c r="O29" s="47"/>
      <c r="P29" s="47"/>
      <c r="Q29" s="47"/>
      <c r="R29" s="34" t="s">
        <v>3</v>
      </c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 s="4" customFormat="1" ht="12.75" customHeight="1" x14ac:dyDescent="0.2">
      <c r="A30" s="34"/>
      <c r="B30" s="35"/>
      <c r="C30" s="36"/>
      <c r="D30" s="36"/>
      <c r="E30" s="37"/>
      <c r="F30" s="82"/>
      <c r="G30" s="82"/>
      <c r="H30" s="82"/>
      <c r="I30" s="47"/>
      <c r="J30" s="47"/>
      <c r="K30" s="47"/>
      <c r="L30" s="47"/>
      <c r="M30" s="47"/>
      <c r="N30" s="47"/>
      <c r="O30" s="47"/>
      <c r="P30" s="47"/>
      <c r="Q30" s="47"/>
      <c r="R30" s="34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</row>
    <row r="31" spans="1:30" s="4" customFormat="1" ht="12.75" customHeight="1" x14ac:dyDescent="0.2">
      <c r="A31" s="34"/>
      <c r="B31" s="35"/>
      <c r="C31" s="36"/>
      <c r="D31" s="36"/>
      <c r="E31" s="37"/>
      <c r="F31" s="82"/>
      <c r="G31" s="82"/>
      <c r="H31" s="82"/>
      <c r="I31" s="47"/>
      <c r="J31" s="47"/>
      <c r="K31" s="47"/>
      <c r="L31" s="47"/>
      <c r="M31" s="47"/>
      <c r="N31" s="47"/>
      <c r="O31" s="47"/>
      <c r="P31" s="47"/>
      <c r="Q31" s="47"/>
      <c r="R31" s="34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 s="4" customFormat="1" ht="12.75" customHeight="1" x14ac:dyDescent="0.2">
      <c r="A32" s="34"/>
      <c r="B32" s="35"/>
      <c r="C32" s="36"/>
      <c r="D32" s="36"/>
      <c r="E32" s="37"/>
      <c r="F32" s="82"/>
      <c r="G32" s="82"/>
      <c r="H32" s="82"/>
      <c r="I32" s="47"/>
      <c r="J32" s="47"/>
      <c r="K32" s="47"/>
      <c r="L32" s="47"/>
      <c r="M32" s="47"/>
      <c r="N32" s="47"/>
      <c r="O32" s="47"/>
      <c r="P32" s="47"/>
      <c r="Q32" s="47"/>
      <c r="R32" s="34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</row>
    <row r="33" spans="1:30" s="4" customFormat="1" ht="12.75" customHeight="1" x14ac:dyDescent="0.2">
      <c r="A33" s="34" t="s">
        <v>3</v>
      </c>
      <c r="B33" s="35"/>
      <c r="C33" s="36"/>
      <c r="D33" s="36"/>
      <c r="E33" s="37"/>
      <c r="F33" s="82"/>
      <c r="G33" s="82"/>
      <c r="H33" s="82"/>
      <c r="I33" s="47"/>
      <c r="J33" s="47"/>
      <c r="K33" s="47"/>
      <c r="L33" s="47"/>
      <c r="M33" s="47"/>
      <c r="N33" s="47"/>
      <c r="O33" s="47"/>
      <c r="P33" s="47"/>
      <c r="Q33" s="47"/>
      <c r="R33" s="3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 s="4" customFormat="1" ht="12.75" customHeight="1" x14ac:dyDescent="0.2">
      <c r="A34" s="34"/>
      <c r="B34" s="35"/>
      <c r="C34" s="36"/>
      <c r="D34" s="36"/>
      <c r="E34" s="37"/>
      <c r="F34" s="82"/>
      <c r="G34" s="82"/>
      <c r="H34" s="82"/>
      <c r="I34" s="47"/>
      <c r="J34" s="47"/>
      <c r="K34" s="47"/>
      <c r="L34" s="47"/>
      <c r="M34" s="47"/>
      <c r="N34" s="47"/>
      <c r="O34" s="47"/>
      <c r="P34" s="47"/>
      <c r="Q34" s="47"/>
      <c r="R34" s="3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</row>
    <row r="35" spans="1:30" s="4" customFormat="1" ht="12.75" customHeight="1" x14ac:dyDescent="0.2">
      <c r="A35" s="34" t="s">
        <v>4</v>
      </c>
      <c r="B35" s="35"/>
      <c r="C35" s="36"/>
      <c r="D35" s="36"/>
      <c r="E35" s="37"/>
      <c r="F35" s="82"/>
      <c r="G35" s="82"/>
      <c r="H35" s="82"/>
      <c r="I35" s="47"/>
      <c r="J35" s="47"/>
      <c r="K35" s="47"/>
      <c r="L35" s="47"/>
      <c r="M35" s="47"/>
      <c r="N35" s="47"/>
      <c r="O35" s="47"/>
      <c r="P35" s="47"/>
      <c r="Q35" s="47"/>
      <c r="R35" s="34" t="s">
        <v>4</v>
      </c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 s="4" customFormat="1" ht="12.75" customHeight="1" x14ac:dyDescent="0.2">
      <c r="A36" s="34"/>
      <c r="B36" s="35"/>
      <c r="C36" s="36"/>
      <c r="D36" s="36"/>
      <c r="E36" s="37"/>
      <c r="F36" s="82"/>
      <c r="G36" s="82"/>
      <c r="H36" s="82"/>
      <c r="I36" s="47"/>
      <c r="J36" s="47"/>
      <c r="K36" s="47"/>
      <c r="L36" s="47"/>
      <c r="M36" s="47"/>
      <c r="N36" s="47"/>
      <c r="O36" s="47"/>
      <c r="P36" s="47"/>
      <c r="Q36" s="47"/>
      <c r="R36" s="20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1:30" s="4" customFormat="1" ht="12.75" customHeight="1" x14ac:dyDescent="0.2">
      <c r="A37" s="34"/>
      <c r="B37" s="35"/>
      <c r="C37" s="36"/>
      <c r="D37" s="36"/>
      <c r="E37" s="37"/>
      <c r="F37" s="82"/>
      <c r="G37" s="82"/>
      <c r="H37" s="82"/>
      <c r="I37" s="47"/>
      <c r="J37" s="47"/>
      <c r="K37" s="47"/>
      <c r="L37" s="47"/>
      <c r="M37" s="47"/>
      <c r="N37" s="47"/>
      <c r="O37" s="47"/>
      <c r="P37" s="47"/>
      <c r="Q37" s="47"/>
      <c r="R37" s="20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 s="4" customFormat="1" ht="12.75" customHeight="1" thickBot="1" x14ac:dyDescent="0.25">
      <c r="A38" s="42"/>
      <c r="B38" s="43"/>
      <c r="C38" s="44"/>
      <c r="D38" s="44"/>
      <c r="E38" s="45"/>
      <c r="F38" s="82"/>
      <c r="G38" s="82"/>
      <c r="H38" s="82"/>
      <c r="I38" s="47"/>
      <c r="J38" s="47"/>
      <c r="K38" s="47"/>
      <c r="L38" s="47"/>
      <c r="M38" s="47"/>
      <c r="N38" s="47"/>
      <c r="O38" s="47"/>
      <c r="P38" s="47"/>
      <c r="Q38" s="47"/>
      <c r="R38" s="22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</row>
    <row r="39" spans="1:30" s="4" customFormat="1" ht="12.75" customHeight="1" x14ac:dyDescent="0.2">
      <c r="A39" s="106"/>
      <c r="B39" s="35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30" s="4" customFormat="1" ht="12.75" customHeight="1" thickBot="1" x14ac:dyDescent="0.25">
      <c r="A40" s="106"/>
      <c r="B40" s="35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 s="4" customFormat="1" ht="16.5" customHeight="1" x14ac:dyDescent="0.2">
      <c r="A41" s="35"/>
      <c r="B41" s="231" t="s">
        <v>39</v>
      </c>
      <c r="C41" s="231" t="s">
        <v>47</v>
      </c>
      <c r="D41" s="232"/>
      <c r="E41" s="273" t="s">
        <v>43</v>
      </c>
      <c r="F41" s="269" t="s">
        <v>44</v>
      </c>
      <c r="G41" s="270"/>
      <c r="H41" s="269" t="s">
        <v>45</v>
      </c>
      <c r="I41" s="270"/>
      <c r="J41" s="269" t="s">
        <v>46</v>
      </c>
      <c r="K41" s="270"/>
      <c r="Q41" s="47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s="4" customFormat="1" ht="32.25" customHeight="1" thickBot="1" x14ac:dyDescent="0.25">
      <c r="A42" s="35"/>
      <c r="B42" s="233"/>
      <c r="C42" s="233"/>
      <c r="D42" s="234"/>
      <c r="E42" s="274"/>
      <c r="F42" s="271" t="s">
        <v>7</v>
      </c>
      <c r="G42" s="272"/>
      <c r="H42" s="271" t="s">
        <v>8</v>
      </c>
      <c r="I42" s="272"/>
      <c r="J42" s="271" t="s">
        <v>9</v>
      </c>
      <c r="K42" s="272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30.75" thickBot="1" x14ac:dyDescent="0.25">
      <c r="B43" s="125" t="s">
        <v>12</v>
      </c>
      <c r="C43" s="332">
        <f>F21</f>
        <v>0</v>
      </c>
      <c r="D43" s="332"/>
      <c r="E43" s="126">
        <f>S21</f>
        <v>0</v>
      </c>
      <c r="F43" s="333">
        <f>C43-E43</f>
        <v>0</v>
      </c>
      <c r="G43" s="333"/>
      <c r="H43" s="334"/>
      <c r="I43" s="334"/>
      <c r="J43" s="335"/>
      <c r="K43" s="335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</row>
    <row r="44" spans="1:30" ht="15" customHeight="1" thickBot="1" x14ac:dyDescent="0.25">
      <c r="B44" s="129" t="s">
        <v>65</v>
      </c>
      <c r="C44" s="336">
        <f>G21</f>
        <v>0</v>
      </c>
      <c r="D44" s="336"/>
      <c r="E44" s="109">
        <f>T21</f>
        <v>0</v>
      </c>
      <c r="F44" s="337">
        <f t="shared" ref="F44:F54" si="25">C44-E44</f>
        <v>0</v>
      </c>
      <c r="G44" s="337"/>
      <c r="H44" s="294" t="s">
        <v>10</v>
      </c>
      <c r="I44" s="294"/>
      <c r="J44" s="294" t="s">
        <v>48</v>
      </c>
      <c r="K44" s="29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</row>
    <row r="45" spans="1:30" ht="30" customHeight="1" x14ac:dyDescent="0.2">
      <c r="B45" s="124" t="s">
        <v>29</v>
      </c>
      <c r="C45" s="338">
        <f>H21</f>
        <v>0</v>
      </c>
      <c r="D45" s="338"/>
      <c r="E45" s="122">
        <f>U21</f>
        <v>0</v>
      </c>
      <c r="F45" s="339">
        <f t="shared" si="25"/>
        <v>0</v>
      </c>
      <c r="G45" s="339"/>
      <c r="H45" s="226" t="s">
        <v>10</v>
      </c>
      <c r="I45" s="226"/>
      <c r="J45" s="226" t="s">
        <v>49</v>
      </c>
      <c r="K45" s="226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</row>
    <row r="46" spans="1:30" ht="30" x14ac:dyDescent="0.2">
      <c r="B46" s="115" t="s">
        <v>36</v>
      </c>
      <c r="C46" s="340">
        <f>I21</f>
        <v>0</v>
      </c>
      <c r="D46" s="340"/>
      <c r="E46" s="121">
        <f>V21</f>
        <v>0</v>
      </c>
      <c r="F46" s="341">
        <f t="shared" si="25"/>
        <v>0</v>
      </c>
      <c r="G46" s="341"/>
      <c r="H46" s="221" t="s">
        <v>10</v>
      </c>
      <c r="I46" s="221"/>
      <c r="J46" s="221" t="s">
        <v>50</v>
      </c>
      <c r="K46" s="22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</row>
    <row r="47" spans="1:30" ht="15" customHeight="1" thickBot="1" x14ac:dyDescent="0.25">
      <c r="B47" s="116" t="s">
        <v>28</v>
      </c>
      <c r="C47" s="342">
        <f>J21</f>
        <v>0</v>
      </c>
      <c r="D47" s="342"/>
      <c r="E47" s="120">
        <f>W21</f>
        <v>0</v>
      </c>
      <c r="F47" s="343">
        <f t="shared" si="25"/>
        <v>0</v>
      </c>
      <c r="G47" s="343"/>
      <c r="H47" s="240" t="s">
        <v>10</v>
      </c>
      <c r="I47" s="240"/>
      <c r="J47" s="240" t="s">
        <v>51</v>
      </c>
      <c r="K47" s="240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</row>
    <row r="48" spans="1:30" ht="30" customHeight="1" x14ac:dyDescent="0.2">
      <c r="B48" s="127" t="s">
        <v>35</v>
      </c>
      <c r="C48" s="344">
        <f>K21</f>
        <v>0</v>
      </c>
      <c r="D48" s="344"/>
      <c r="E48" s="128">
        <f>X21</f>
        <v>0</v>
      </c>
      <c r="F48" s="345">
        <f t="shared" si="25"/>
        <v>0</v>
      </c>
      <c r="G48" s="345"/>
      <c r="H48" s="346" t="s">
        <v>10</v>
      </c>
      <c r="I48" s="346"/>
      <c r="J48" s="346" t="s">
        <v>52</v>
      </c>
      <c r="K48" s="346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</row>
    <row r="49" spans="2:30" x14ac:dyDescent="0.2">
      <c r="B49" s="115" t="s">
        <v>27</v>
      </c>
      <c r="C49" s="340">
        <f>L21</f>
        <v>0</v>
      </c>
      <c r="D49" s="340"/>
      <c r="E49" s="121">
        <f>Y21</f>
        <v>0</v>
      </c>
      <c r="F49" s="341">
        <f t="shared" si="25"/>
        <v>0</v>
      </c>
      <c r="G49" s="341"/>
      <c r="H49" s="221" t="s">
        <v>10</v>
      </c>
      <c r="I49" s="221"/>
      <c r="J49" s="221" t="s">
        <v>53</v>
      </c>
      <c r="K49" s="221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</row>
    <row r="50" spans="2:30" ht="15" customHeight="1" x14ac:dyDescent="0.2">
      <c r="B50" s="115" t="s">
        <v>26</v>
      </c>
      <c r="C50" s="340">
        <f>M21</f>
        <v>0</v>
      </c>
      <c r="D50" s="340"/>
      <c r="E50" s="121">
        <f>Z21</f>
        <v>0</v>
      </c>
      <c r="F50" s="341">
        <f t="shared" si="25"/>
        <v>0</v>
      </c>
      <c r="G50" s="341"/>
      <c r="H50" s="221" t="s">
        <v>10</v>
      </c>
      <c r="I50" s="221"/>
      <c r="J50" s="221" t="s">
        <v>54</v>
      </c>
      <c r="K50" s="221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</row>
    <row r="51" spans="2:30" ht="15" customHeight="1" x14ac:dyDescent="0.2">
      <c r="B51" s="115" t="s">
        <v>25</v>
      </c>
      <c r="C51" s="340">
        <f>N21</f>
        <v>0</v>
      </c>
      <c r="D51" s="340"/>
      <c r="E51" s="121">
        <f>AA21</f>
        <v>0</v>
      </c>
      <c r="F51" s="341">
        <f t="shared" si="25"/>
        <v>0</v>
      </c>
      <c r="G51" s="341"/>
      <c r="H51" s="221" t="s">
        <v>10</v>
      </c>
      <c r="I51" s="221"/>
      <c r="J51" s="221" t="s">
        <v>55</v>
      </c>
      <c r="K51" s="221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</row>
    <row r="52" spans="2:30" x14ac:dyDescent="0.2">
      <c r="B52" s="115" t="s">
        <v>24</v>
      </c>
      <c r="C52" s="340">
        <f>O21</f>
        <v>0</v>
      </c>
      <c r="D52" s="340"/>
      <c r="E52" s="121">
        <f>AB21</f>
        <v>0</v>
      </c>
      <c r="F52" s="341">
        <f t="shared" si="25"/>
        <v>0</v>
      </c>
      <c r="G52" s="341"/>
      <c r="H52" s="221" t="s">
        <v>10</v>
      </c>
      <c r="I52" s="221"/>
      <c r="J52" s="221" t="s">
        <v>56</v>
      </c>
      <c r="K52" s="221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</row>
    <row r="53" spans="2:30" x14ac:dyDescent="0.2">
      <c r="B53" s="115" t="s">
        <v>23</v>
      </c>
      <c r="C53" s="340">
        <f>P21</f>
        <v>0</v>
      </c>
      <c r="D53" s="340"/>
      <c r="E53" s="121">
        <f>AC21</f>
        <v>0</v>
      </c>
      <c r="F53" s="341">
        <f t="shared" si="25"/>
        <v>0</v>
      </c>
      <c r="G53" s="341"/>
      <c r="H53" s="221" t="s">
        <v>10</v>
      </c>
      <c r="I53" s="221"/>
      <c r="J53" s="221" t="s">
        <v>57</v>
      </c>
      <c r="K53" s="221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</row>
    <row r="54" spans="2:30" ht="30.75" thickBot="1" x14ac:dyDescent="0.25">
      <c r="B54" s="116" t="s">
        <v>34</v>
      </c>
      <c r="C54" s="342">
        <f>Q21</f>
        <v>0</v>
      </c>
      <c r="D54" s="342"/>
      <c r="E54" s="120">
        <f>AD21</f>
        <v>0</v>
      </c>
      <c r="F54" s="343">
        <f t="shared" si="25"/>
        <v>0</v>
      </c>
      <c r="G54" s="343"/>
      <c r="H54" s="240" t="s">
        <v>10</v>
      </c>
      <c r="I54" s="240"/>
      <c r="J54" s="240" t="s">
        <v>58</v>
      </c>
      <c r="K54" s="240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</row>
    <row r="55" spans="2:30" x14ac:dyDescent="0.2">
      <c r="C55" s="6"/>
      <c r="D55" s="6"/>
      <c r="E55" s="6"/>
      <c r="F55" s="6"/>
      <c r="G55" s="6"/>
      <c r="H55" s="6"/>
      <c r="I55" s="6"/>
      <c r="J55" s="6"/>
      <c r="K55" s="6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</row>
    <row r="56" spans="2:30" x14ac:dyDescent="0.2">
      <c r="C56" s="6"/>
      <c r="D56" s="6"/>
      <c r="E56" s="6"/>
      <c r="F56" s="6"/>
      <c r="G56" s="6"/>
      <c r="H56" s="6"/>
      <c r="I56" s="6"/>
      <c r="J56" s="6"/>
      <c r="K56" s="6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6"/>
      <c r="X56" s="6"/>
      <c r="Y56" s="6"/>
      <c r="Z56" s="6"/>
      <c r="AA56" s="6"/>
      <c r="AB56" s="6"/>
      <c r="AC56" s="6"/>
      <c r="AD56" s="6"/>
    </row>
    <row r="57" spans="2:30" x14ac:dyDescent="0.2">
      <c r="C57" s="6"/>
      <c r="D57" s="6"/>
      <c r="E57" s="6"/>
      <c r="F57" s="6"/>
      <c r="G57" s="6"/>
      <c r="H57" s="6"/>
      <c r="I57" s="6"/>
      <c r="J57" s="6"/>
      <c r="K57" s="6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6"/>
      <c r="X57" s="6"/>
      <c r="Y57" s="6"/>
      <c r="Z57" s="6"/>
      <c r="AA57" s="6"/>
      <c r="AB57" s="6"/>
      <c r="AC57" s="6"/>
      <c r="AD57" s="6"/>
    </row>
    <row r="58" spans="2:30" x14ac:dyDescent="0.2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2:30" x14ac:dyDescent="0.2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2:30" x14ac:dyDescent="0.2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2:30" x14ac:dyDescent="0.2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2:30" x14ac:dyDescent="0.2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2:30" x14ac:dyDescent="0.2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2:30" x14ac:dyDescent="0.2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3:30" x14ac:dyDescent="0.2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3:30" x14ac:dyDescent="0.2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3:30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3:30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3:30" x14ac:dyDescent="0.2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3:30" x14ac:dyDescent="0.2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3:30" x14ac:dyDescent="0.2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3:30" x14ac:dyDescent="0.2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3:30" x14ac:dyDescent="0.2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3:30" x14ac:dyDescent="0.2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3:30" x14ac:dyDescent="0.2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3:30" x14ac:dyDescent="0.2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3:30" x14ac:dyDescent="0.2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3:30" x14ac:dyDescent="0.2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3:30" x14ac:dyDescent="0.2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3:30" x14ac:dyDescent="0.2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3:30" x14ac:dyDescent="0.2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3:30" x14ac:dyDescent="0.2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3:30" x14ac:dyDescent="0.2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3:30" x14ac:dyDescent="0.2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3:30" x14ac:dyDescent="0.2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3:30" x14ac:dyDescent="0.2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3:30" x14ac:dyDescent="0.2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3:30" x14ac:dyDescent="0.2"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3:30" x14ac:dyDescent="0.2"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spans="3:30" x14ac:dyDescent="0.2"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3:30" x14ac:dyDescent="0.2"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3:30" x14ac:dyDescent="0.2"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3:30" x14ac:dyDescent="0.2"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3:30" x14ac:dyDescent="0.2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3:30" x14ac:dyDescent="0.2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3:30" x14ac:dyDescent="0.2"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3:30" x14ac:dyDescent="0.2"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spans="3:30" x14ac:dyDescent="0.2"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3:30" x14ac:dyDescent="0.2"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3:30" x14ac:dyDescent="0.2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3:30" x14ac:dyDescent="0.2"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3:30" x14ac:dyDescent="0.2"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3:30" x14ac:dyDescent="0.2"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spans="3:30" x14ac:dyDescent="0.2"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spans="3:30" x14ac:dyDescent="0.2"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spans="3:30" x14ac:dyDescent="0.2"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spans="3:30" x14ac:dyDescent="0.2"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spans="3:30" x14ac:dyDescent="0.2"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spans="3:30" x14ac:dyDescent="0.2"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spans="3:30" x14ac:dyDescent="0.2"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spans="3:30" x14ac:dyDescent="0.2"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spans="3:30" x14ac:dyDescent="0.2"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spans="3:30" x14ac:dyDescent="0.2"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spans="3:30" x14ac:dyDescent="0.2"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spans="3:30" x14ac:dyDescent="0.2"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spans="3:30" x14ac:dyDescent="0.2"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spans="3:30" x14ac:dyDescent="0.2"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spans="3:30" x14ac:dyDescent="0.2"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spans="3:30" x14ac:dyDescent="0.2"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spans="3:30" x14ac:dyDescent="0.2"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spans="3:30" x14ac:dyDescent="0.2"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spans="3:30" x14ac:dyDescent="0.2"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spans="3:30" x14ac:dyDescent="0.2"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spans="3:30" x14ac:dyDescent="0.2"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spans="3:30" x14ac:dyDescent="0.2"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spans="3:30" x14ac:dyDescent="0.2"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spans="3:30" x14ac:dyDescent="0.2"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spans="3:30" x14ac:dyDescent="0.2"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spans="3:30" x14ac:dyDescent="0.2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spans="3:30" x14ac:dyDescent="0.2"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spans="3:30" x14ac:dyDescent="0.2"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spans="3:30" x14ac:dyDescent="0.2"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spans="3:30" x14ac:dyDescent="0.2"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spans="3:30" x14ac:dyDescent="0.2"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spans="3:30" x14ac:dyDescent="0.2"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spans="3:30" x14ac:dyDescent="0.2"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spans="3:30" x14ac:dyDescent="0.2"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spans="3:30" x14ac:dyDescent="0.2"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spans="3:30" x14ac:dyDescent="0.2"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spans="3:30" x14ac:dyDescent="0.2"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spans="3:30" x14ac:dyDescent="0.2"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spans="3:30" x14ac:dyDescent="0.2"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spans="3:30" x14ac:dyDescent="0.2"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spans="3:30" x14ac:dyDescent="0.2"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spans="3:30" x14ac:dyDescent="0.2"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spans="3:30" x14ac:dyDescent="0.2"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spans="3:30" x14ac:dyDescent="0.2"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spans="3:30" x14ac:dyDescent="0.2"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spans="3:30" x14ac:dyDescent="0.2"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spans="3:30" x14ac:dyDescent="0.2"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spans="3:30" x14ac:dyDescent="0.2"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spans="3:30" x14ac:dyDescent="0.2"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spans="3:30" x14ac:dyDescent="0.2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spans="3:30" x14ac:dyDescent="0.2"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spans="3:30" x14ac:dyDescent="0.2"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spans="3:30" x14ac:dyDescent="0.2"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spans="3:30" x14ac:dyDescent="0.2"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spans="3:30" x14ac:dyDescent="0.2"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spans="3:30" x14ac:dyDescent="0.2"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spans="3:30" x14ac:dyDescent="0.2"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spans="3:30" x14ac:dyDescent="0.2"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spans="3:30" x14ac:dyDescent="0.2"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spans="3:30" x14ac:dyDescent="0.2"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spans="3:30" x14ac:dyDescent="0.2"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spans="3:30" x14ac:dyDescent="0.2"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spans="3:30" x14ac:dyDescent="0.2"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spans="3:30" x14ac:dyDescent="0.2"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spans="3:30" x14ac:dyDescent="0.2"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spans="3:30" x14ac:dyDescent="0.2"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spans="3:30" x14ac:dyDescent="0.2"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spans="3:30" x14ac:dyDescent="0.2"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spans="3:30" x14ac:dyDescent="0.2"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spans="3:30" x14ac:dyDescent="0.2"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spans="3:30" x14ac:dyDescent="0.2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spans="3:30" x14ac:dyDescent="0.2"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spans="3:30" x14ac:dyDescent="0.2"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spans="3:30" x14ac:dyDescent="0.2"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spans="3:30" x14ac:dyDescent="0.2"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spans="3:30" x14ac:dyDescent="0.2"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spans="3:30" x14ac:dyDescent="0.2"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spans="3:30" x14ac:dyDescent="0.2"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spans="3:30" x14ac:dyDescent="0.2"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spans="3:30" x14ac:dyDescent="0.2"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spans="3:30" x14ac:dyDescent="0.2"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spans="3:30" x14ac:dyDescent="0.2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spans="3:30" x14ac:dyDescent="0.2"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spans="3:30" x14ac:dyDescent="0.2"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spans="3:30" x14ac:dyDescent="0.2"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spans="3:30" x14ac:dyDescent="0.2"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spans="3:30" x14ac:dyDescent="0.2"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spans="3:30" x14ac:dyDescent="0.2"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spans="3:30" x14ac:dyDescent="0.2"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spans="3:30" x14ac:dyDescent="0.2"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spans="3:30" x14ac:dyDescent="0.2"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spans="3:30" x14ac:dyDescent="0.2"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spans="3:30" x14ac:dyDescent="0.2"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spans="3:30" x14ac:dyDescent="0.2"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spans="3:30" x14ac:dyDescent="0.2"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spans="3:30" x14ac:dyDescent="0.2"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spans="3:30" x14ac:dyDescent="0.2"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spans="3:30" x14ac:dyDescent="0.2"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spans="3:30" x14ac:dyDescent="0.2"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spans="3:30" x14ac:dyDescent="0.2"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spans="3:30" x14ac:dyDescent="0.2"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spans="3:30" x14ac:dyDescent="0.2"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spans="3:30" x14ac:dyDescent="0.2"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spans="3:30" x14ac:dyDescent="0.2"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spans="3:30" x14ac:dyDescent="0.2"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spans="3:30" x14ac:dyDescent="0.2"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spans="3:30" x14ac:dyDescent="0.2"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spans="3:30" x14ac:dyDescent="0.2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spans="3:30" x14ac:dyDescent="0.2"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spans="3:30" x14ac:dyDescent="0.2"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spans="3:30" x14ac:dyDescent="0.2"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spans="3:30" x14ac:dyDescent="0.2"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spans="3:30" x14ac:dyDescent="0.2"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3:30" x14ac:dyDescent="0.2"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spans="3:30" x14ac:dyDescent="0.2"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spans="3:30" x14ac:dyDescent="0.2"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spans="3:30" x14ac:dyDescent="0.2"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spans="3:30" x14ac:dyDescent="0.2"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spans="3:30" x14ac:dyDescent="0.2"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spans="3:30" x14ac:dyDescent="0.2"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spans="3:30" x14ac:dyDescent="0.2"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spans="3:30" x14ac:dyDescent="0.2"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spans="3:30" x14ac:dyDescent="0.2"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spans="3:30" x14ac:dyDescent="0.2"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spans="3:30" x14ac:dyDescent="0.2"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spans="3:30" x14ac:dyDescent="0.2"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spans="3:30" x14ac:dyDescent="0.2"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spans="3:30" x14ac:dyDescent="0.2"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spans="3:30" x14ac:dyDescent="0.2"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spans="3:30" x14ac:dyDescent="0.2"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spans="3:30" x14ac:dyDescent="0.2"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spans="3:30" x14ac:dyDescent="0.2"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spans="3:30" x14ac:dyDescent="0.2"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3:30" x14ac:dyDescent="0.2"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spans="3:30" x14ac:dyDescent="0.2"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spans="3:30" x14ac:dyDescent="0.2"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spans="3:30" x14ac:dyDescent="0.2"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spans="3:30" x14ac:dyDescent="0.2"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spans="3:30" x14ac:dyDescent="0.2"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spans="3:30" x14ac:dyDescent="0.2"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spans="3:30" x14ac:dyDescent="0.2"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spans="3:30" x14ac:dyDescent="0.2"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spans="3:30" x14ac:dyDescent="0.2"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spans="3:30" x14ac:dyDescent="0.2"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spans="3:30" x14ac:dyDescent="0.2"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spans="3:30" x14ac:dyDescent="0.2"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 spans="3:30" x14ac:dyDescent="0.2"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spans="3:30" x14ac:dyDescent="0.2"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 spans="3:30" x14ac:dyDescent="0.2"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spans="3:30" x14ac:dyDescent="0.2"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 spans="3:30" x14ac:dyDescent="0.2"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spans="3:30" x14ac:dyDescent="0.2"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 spans="3:30" x14ac:dyDescent="0.2"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spans="3:30" x14ac:dyDescent="0.2"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 spans="3:30" x14ac:dyDescent="0.2"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 spans="3:30" x14ac:dyDescent="0.2"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 spans="3:30" x14ac:dyDescent="0.2"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 spans="3:30" x14ac:dyDescent="0.2"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 spans="3:30" x14ac:dyDescent="0.2"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 spans="3:30" x14ac:dyDescent="0.2"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spans="3:30" x14ac:dyDescent="0.2"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 spans="3:30" x14ac:dyDescent="0.2"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 spans="3:30" x14ac:dyDescent="0.2"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 spans="3:30" x14ac:dyDescent="0.2"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 spans="3:30" x14ac:dyDescent="0.2"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 spans="3:30" x14ac:dyDescent="0.2"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 spans="3:30" x14ac:dyDescent="0.2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 spans="3:30" x14ac:dyDescent="0.2"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 spans="3:30" x14ac:dyDescent="0.2"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 spans="3:30" x14ac:dyDescent="0.2"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 spans="3:30" x14ac:dyDescent="0.2"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 spans="3:30" x14ac:dyDescent="0.2"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 spans="3:30" x14ac:dyDescent="0.2"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 spans="3:30" x14ac:dyDescent="0.2"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 spans="3:30" x14ac:dyDescent="0.2"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 spans="3:30" x14ac:dyDescent="0.2"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spans="3:30" x14ac:dyDescent="0.2"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spans="3:30" x14ac:dyDescent="0.2"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 spans="3:30" x14ac:dyDescent="0.2"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 spans="3:30" x14ac:dyDescent="0.2"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 spans="3:30" x14ac:dyDescent="0.2"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 spans="3:30" x14ac:dyDescent="0.2"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 spans="3:30" x14ac:dyDescent="0.2"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 spans="3:30" x14ac:dyDescent="0.2"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 spans="3:30" x14ac:dyDescent="0.2"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 spans="3:30" x14ac:dyDescent="0.2"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 spans="3:30" x14ac:dyDescent="0.2"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 spans="3:30" x14ac:dyDescent="0.2"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 spans="3:30" x14ac:dyDescent="0.2"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spans="3:30" x14ac:dyDescent="0.2"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spans="3:30" x14ac:dyDescent="0.2"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spans="3:30" x14ac:dyDescent="0.2"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spans="3:30" x14ac:dyDescent="0.2"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spans="3:30" x14ac:dyDescent="0.2"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spans="3:30" x14ac:dyDescent="0.2"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spans="3:30" x14ac:dyDescent="0.2"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spans="3:30" x14ac:dyDescent="0.2"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spans="3:30" x14ac:dyDescent="0.2"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spans="3:30" x14ac:dyDescent="0.2"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spans="3:30" x14ac:dyDescent="0.2"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spans="3:30" x14ac:dyDescent="0.2"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spans="3:30" x14ac:dyDescent="0.2"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spans="3:30" x14ac:dyDescent="0.2"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spans="3:30" x14ac:dyDescent="0.2"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spans="3:30" x14ac:dyDescent="0.2"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spans="3:30" x14ac:dyDescent="0.2"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spans="3:30" x14ac:dyDescent="0.2"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spans="3:30" x14ac:dyDescent="0.2"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spans="3:30" x14ac:dyDescent="0.2"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spans="3:30" x14ac:dyDescent="0.2"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spans="3:30" x14ac:dyDescent="0.2"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spans="3:30" x14ac:dyDescent="0.2"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spans="3:30" x14ac:dyDescent="0.2"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spans="3:30" x14ac:dyDescent="0.2"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spans="3:30" x14ac:dyDescent="0.2"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spans="3:30" x14ac:dyDescent="0.2"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pans="3:30" x14ac:dyDescent="0.2"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pans="3:30" x14ac:dyDescent="0.2"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pans="3:30" x14ac:dyDescent="0.2"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pans="3:30" x14ac:dyDescent="0.2"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pans="3:30" x14ac:dyDescent="0.2"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pans="3:30" x14ac:dyDescent="0.2"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pans="3:30" x14ac:dyDescent="0.2"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pans="3:30" x14ac:dyDescent="0.2"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pans="3:30" x14ac:dyDescent="0.2"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pans="3:30" x14ac:dyDescent="0.2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pans="3:30" x14ac:dyDescent="0.2"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pans="3:30" x14ac:dyDescent="0.2"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pans="3:30" x14ac:dyDescent="0.2"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pans="3:30" x14ac:dyDescent="0.2"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pans="3:30" x14ac:dyDescent="0.2"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pans="3:30" x14ac:dyDescent="0.2"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pans="3:30" x14ac:dyDescent="0.2"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pans="3:30" x14ac:dyDescent="0.2"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pans="3:30" x14ac:dyDescent="0.2"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pans="3:30" x14ac:dyDescent="0.2"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pans="3:30" x14ac:dyDescent="0.2"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pans="3:30" x14ac:dyDescent="0.2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pans="3:30" x14ac:dyDescent="0.2"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pans="3:30" x14ac:dyDescent="0.2"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pans="3:30" x14ac:dyDescent="0.2"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pans="3:30" x14ac:dyDescent="0.2"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spans="3:30" x14ac:dyDescent="0.2"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spans="3:30" x14ac:dyDescent="0.2"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 spans="3:30" x14ac:dyDescent="0.2"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spans="3:30" x14ac:dyDescent="0.2"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spans="3:30" x14ac:dyDescent="0.2"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spans="3:30" x14ac:dyDescent="0.2"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spans="3:30" x14ac:dyDescent="0.2"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spans="3:30" x14ac:dyDescent="0.2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spans="3:30" x14ac:dyDescent="0.2"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spans="3:30" x14ac:dyDescent="0.2"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spans="3:30" x14ac:dyDescent="0.2"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spans="3:30" x14ac:dyDescent="0.2"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spans="3:30" x14ac:dyDescent="0.2"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spans="3:30" x14ac:dyDescent="0.2"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spans="3:30" x14ac:dyDescent="0.2"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spans="3:30" x14ac:dyDescent="0.2"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spans="3:30" x14ac:dyDescent="0.2"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spans="3:30" x14ac:dyDescent="0.2"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spans="3:30" x14ac:dyDescent="0.2"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pans="3:30" x14ac:dyDescent="0.2"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pans="3:30" x14ac:dyDescent="0.2"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pans="3:30" x14ac:dyDescent="0.2"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pans="3:30" x14ac:dyDescent="0.2"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 spans="3:30" x14ac:dyDescent="0.2"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 spans="3:30" x14ac:dyDescent="0.2"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 spans="3:30" x14ac:dyDescent="0.2"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 spans="3:30" x14ac:dyDescent="0.2"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 spans="3:30" x14ac:dyDescent="0.2"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 spans="3:30" x14ac:dyDescent="0.2"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 spans="3:30" x14ac:dyDescent="0.2"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 spans="3:30" x14ac:dyDescent="0.2"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 spans="3:30" x14ac:dyDescent="0.2"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 spans="3:30" x14ac:dyDescent="0.2"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 spans="3:30" x14ac:dyDescent="0.2"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 spans="3:30" x14ac:dyDescent="0.2"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 spans="3:30" x14ac:dyDescent="0.2"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 spans="3:30" x14ac:dyDescent="0.2"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 spans="3:30" x14ac:dyDescent="0.2"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 spans="3:30" x14ac:dyDescent="0.2"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 spans="3:30" x14ac:dyDescent="0.2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 spans="3:30" x14ac:dyDescent="0.2"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 spans="3:30" x14ac:dyDescent="0.2"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 spans="3:30" x14ac:dyDescent="0.2"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 spans="3:30" x14ac:dyDescent="0.2"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 spans="3:30" x14ac:dyDescent="0.2"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 spans="3:30" x14ac:dyDescent="0.2"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 spans="3:30" x14ac:dyDescent="0.2"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 spans="3:30" x14ac:dyDescent="0.2"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 spans="3:30" x14ac:dyDescent="0.2"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 spans="3:30" x14ac:dyDescent="0.2"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 spans="3:30" x14ac:dyDescent="0.2"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 spans="3:30" x14ac:dyDescent="0.2"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 spans="3:30" x14ac:dyDescent="0.2"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 spans="3:30" x14ac:dyDescent="0.2"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 spans="3:30" x14ac:dyDescent="0.2"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 spans="3:30" x14ac:dyDescent="0.2"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 spans="3:30" x14ac:dyDescent="0.2"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 spans="3:30" x14ac:dyDescent="0.2"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 spans="3:30" x14ac:dyDescent="0.2"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 spans="3:30" x14ac:dyDescent="0.2"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 spans="3:30" x14ac:dyDescent="0.2"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 spans="3:30" x14ac:dyDescent="0.2"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 spans="3:30" x14ac:dyDescent="0.2"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pans="3:30" x14ac:dyDescent="0.2"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pans="3:30" x14ac:dyDescent="0.2"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pans="3:30" x14ac:dyDescent="0.2"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pans="3:30" x14ac:dyDescent="0.2"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pans="3:30" x14ac:dyDescent="0.2"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pans="3:30" x14ac:dyDescent="0.2"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pans="3:30" x14ac:dyDescent="0.2"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pans="3:30" x14ac:dyDescent="0.2"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pans="3:30" x14ac:dyDescent="0.2"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pans="3:30" x14ac:dyDescent="0.2"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pans="3:30" x14ac:dyDescent="0.2"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pans="3:30" x14ac:dyDescent="0.2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pans="3:30" x14ac:dyDescent="0.2"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pans="3:30" x14ac:dyDescent="0.2"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pans="3:30" x14ac:dyDescent="0.2"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pans="3:30" x14ac:dyDescent="0.2"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pans="3:30" x14ac:dyDescent="0.2"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pans="3:30" x14ac:dyDescent="0.2"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pans="3:30" x14ac:dyDescent="0.2"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pans="3:30" x14ac:dyDescent="0.2"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pans="3:30" x14ac:dyDescent="0.2"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pans="3:30" x14ac:dyDescent="0.2"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 spans="3:30" x14ac:dyDescent="0.2"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 spans="3:30" x14ac:dyDescent="0.2"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 spans="3:30" x14ac:dyDescent="0.2"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 spans="3:30" x14ac:dyDescent="0.2"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 spans="3:30" x14ac:dyDescent="0.2"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 spans="3:30" x14ac:dyDescent="0.2"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 spans="3:30" x14ac:dyDescent="0.2"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 spans="3:30" x14ac:dyDescent="0.2"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 spans="3:30" x14ac:dyDescent="0.2"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 spans="3:30" x14ac:dyDescent="0.2"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 spans="3:30" x14ac:dyDescent="0.2"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 spans="3:30" x14ac:dyDescent="0.2"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 spans="3:30" x14ac:dyDescent="0.2"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 spans="3:30" x14ac:dyDescent="0.2"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 spans="3:30" x14ac:dyDescent="0.2"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 spans="3:30" x14ac:dyDescent="0.2"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 spans="3:30" x14ac:dyDescent="0.2"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 spans="3:30" x14ac:dyDescent="0.2"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 spans="3:30" x14ac:dyDescent="0.2"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 spans="3:30" x14ac:dyDescent="0.2"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 spans="3:30" x14ac:dyDescent="0.2"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 spans="3:30" x14ac:dyDescent="0.2"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 spans="3:30" x14ac:dyDescent="0.2"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 spans="3:30" x14ac:dyDescent="0.2"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 spans="3:30" x14ac:dyDescent="0.2"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 spans="3:30" x14ac:dyDescent="0.2"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 spans="3:30" x14ac:dyDescent="0.2"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 spans="3:30" x14ac:dyDescent="0.2"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 spans="3:30" x14ac:dyDescent="0.2"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 spans="3:30" x14ac:dyDescent="0.2"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 spans="3:30" x14ac:dyDescent="0.2"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 spans="3:30" x14ac:dyDescent="0.2"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 spans="3:30" x14ac:dyDescent="0.2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 spans="3:30" x14ac:dyDescent="0.2"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 spans="3:30" x14ac:dyDescent="0.2"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 spans="3:30" x14ac:dyDescent="0.2"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 spans="3:30" x14ac:dyDescent="0.2"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 spans="3:30" x14ac:dyDescent="0.2"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 spans="3:30" x14ac:dyDescent="0.2"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 spans="3:30" x14ac:dyDescent="0.2"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 spans="3:30" x14ac:dyDescent="0.2"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 spans="3:30" x14ac:dyDescent="0.2"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 spans="3:30" x14ac:dyDescent="0.2"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 spans="3:30" x14ac:dyDescent="0.2"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 spans="3:30" x14ac:dyDescent="0.2"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 spans="3:30" x14ac:dyDescent="0.2"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 spans="3:30" x14ac:dyDescent="0.2"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 spans="3:30" x14ac:dyDescent="0.2"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 spans="3:30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 spans="3:30" x14ac:dyDescent="0.2"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 spans="3:30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 spans="3:30" x14ac:dyDescent="0.2"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 spans="3:30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 spans="3:30" x14ac:dyDescent="0.2"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 spans="3:30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 spans="3:30" x14ac:dyDescent="0.2"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 spans="3:30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 spans="3:30" x14ac:dyDescent="0.2"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 spans="3:30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 spans="3:30" x14ac:dyDescent="0.2"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 spans="3:30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 spans="3:30" x14ac:dyDescent="0.2"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 spans="3:30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 spans="3:30" x14ac:dyDescent="0.2"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 spans="3:30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 spans="3:30" x14ac:dyDescent="0.2"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 spans="3:30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 spans="3:30" x14ac:dyDescent="0.2"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 spans="3:30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 spans="3:30" x14ac:dyDescent="0.2"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 spans="3:30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 spans="3:30" x14ac:dyDescent="0.2"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 spans="3:30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 spans="3:30" x14ac:dyDescent="0.2"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 spans="3:30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 spans="3:30" x14ac:dyDescent="0.2"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 spans="3:30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 spans="3:30" x14ac:dyDescent="0.2"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 spans="3:30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 spans="3:30" x14ac:dyDescent="0.2"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 spans="3:30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 spans="3:30" x14ac:dyDescent="0.2"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 spans="3:30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 spans="3:30" x14ac:dyDescent="0.2"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 spans="3:30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 spans="3:30" x14ac:dyDescent="0.2"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 spans="3:30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 spans="3:30" x14ac:dyDescent="0.2"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 spans="3:30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 spans="3:30" x14ac:dyDescent="0.2"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 spans="3:30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 spans="3:30" x14ac:dyDescent="0.2"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 spans="3:30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 spans="3:30" x14ac:dyDescent="0.2"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 spans="3:30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 spans="3:30" x14ac:dyDescent="0.2"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 spans="3:30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 spans="3:30" x14ac:dyDescent="0.2"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 spans="3:30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 spans="3:30" x14ac:dyDescent="0.2"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 spans="3:30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 spans="3:30" x14ac:dyDescent="0.2"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 spans="3:30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 spans="3:30" x14ac:dyDescent="0.2"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 spans="3:30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 spans="3:30" x14ac:dyDescent="0.2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 spans="3:30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 spans="3:30" x14ac:dyDescent="0.2"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 spans="3:30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 spans="3:30" x14ac:dyDescent="0.2"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 spans="3:30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 spans="3:30" x14ac:dyDescent="0.2"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 spans="3:30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 spans="3:30" x14ac:dyDescent="0.2"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 spans="3:30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 spans="3:30" x14ac:dyDescent="0.2"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 spans="3:30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 spans="3:30" x14ac:dyDescent="0.2"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 spans="3:30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 spans="3:30" x14ac:dyDescent="0.2"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 spans="3:30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 spans="3:30" x14ac:dyDescent="0.2"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 spans="3:30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 spans="3:30" x14ac:dyDescent="0.2"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 spans="3:30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 spans="3:30" x14ac:dyDescent="0.2"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 spans="3:30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 spans="3:30" x14ac:dyDescent="0.2"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 spans="3:30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 spans="3:30" x14ac:dyDescent="0.2"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 spans="3:30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 spans="3:30" x14ac:dyDescent="0.2"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 spans="3:30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 spans="3:30" x14ac:dyDescent="0.2"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 spans="3:30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 spans="3:30" x14ac:dyDescent="0.2"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 spans="3:30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 spans="3:30" x14ac:dyDescent="0.2"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 spans="3:30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 spans="3:30" x14ac:dyDescent="0.2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 spans="3:30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 spans="3:30" x14ac:dyDescent="0.2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 spans="3:30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 spans="3:30" x14ac:dyDescent="0.2"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 spans="3:30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 spans="3:30" x14ac:dyDescent="0.2"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 spans="3:30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 spans="3:30" x14ac:dyDescent="0.2"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 spans="3:30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 spans="3:30" x14ac:dyDescent="0.2"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 spans="3:30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 spans="3:30" x14ac:dyDescent="0.2"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 spans="3:30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 spans="3:30" x14ac:dyDescent="0.2"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 spans="3:30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 spans="3:30" x14ac:dyDescent="0.2"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 spans="3:30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 spans="3:30" x14ac:dyDescent="0.2"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 spans="3:30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 spans="3:30" x14ac:dyDescent="0.2"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 spans="3:30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 spans="3:30" x14ac:dyDescent="0.2"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 spans="3:30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 spans="3:30" x14ac:dyDescent="0.2"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 spans="3:30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 spans="3:30" x14ac:dyDescent="0.2"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 spans="3:30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 spans="3:30" x14ac:dyDescent="0.2"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 spans="3:30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 spans="3:30" x14ac:dyDescent="0.2"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 spans="3:30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 spans="3:30" x14ac:dyDescent="0.2"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 spans="3:30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 spans="3:30" x14ac:dyDescent="0.2"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 spans="3:30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 spans="3:30" x14ac:dyDescent="0.2"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 spans="3:30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 spans="3:30" x14ac:dyDescent="0.2"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 spans="3:30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 spans="3:30" x14ac:dyDescent="0.2"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 spans="3:30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 spans="3:30" x14ac:dyDescent="0.2"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 spans="3:30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 spans="3:30" x14ac:dyDescent="0.2"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 spans="3:30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 spans="3:30" x14ac:dyDescent="0.2"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 spans="3:30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 spans="3:30" x14ac:dyDescent="0.2"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 spans="3:30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 spans="3:30" x14ac:dyDescent="0.2"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 spans="3:30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 spans="3:30" x14ac:dyDescent="0.2"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 spans="3:30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 spans="3:30" x14ac:dyDescent="0.2"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 spans="3:30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 spans="3:30" x14ac:dyDescent="0.2"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 spans="3:30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 spans="3:30" x14ac:dyDescent="0.2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 spans="3:30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 spans="3:30" x14ac:dyDescent="0.2"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 spans="3:30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 spans="3:30" x14ac:dyDescent="0.2"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 spans="3:30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 spans="3:30" x14ac:dyDescent="0.2"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 spans="3:30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 spans="3:30" x14ac:dyDescent="0.2"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 spans="3:30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 spans="3:30" x14ac:dyDescent="0.2"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 spans="3:30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 spans="3:30" x14ac:dyDescent="0.2"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 spans="3:30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 spans="3:30" x14ac:dyDescent="0.2"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 spans="3:30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 spans="3:30" x14ac:dyDescent="0.2"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 spans="3:30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 spans="3:30" x14ac:dyDescent="0.2"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 spans="3:30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 spans="3:30" x14ac:dyDescent="0.2"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 spans="3:30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 spans="3:30" x14ac:dyDescent="0.2"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 spans="3:30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 spans="3:30" x14ac:dyDescent="0.2"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 spans="3:30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 spans="3:30" x14ac:dyDescent="0.2"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 spans="3:30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 spans="3:30" x14ac:dyDescent="0.2"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 spans="3:30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 spans="3:30" x14ac:dyDescent="0.2"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 spans="3:30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 spans="3:30" x14ac:dyDescent="0.2"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 spans="3:30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 spans="3:30" x14ac:dyDescent="0.2"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 spans="3:30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 spans="3:30" x14ac:dyDescent="0.2"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 spans="3:30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 spans="3:30" x14ac:dyDescent="0.2"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 spans="3:30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 spans="3:30" x14ac:dyDescent="0.2"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 spans="3:30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 spans="3:30" x14ac:dyDescent="0.2"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 spans="3:30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 spans="3:30" x14ac:dyDescent="0.2"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 spans="3:30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 spans="3:30" x14ac:dyDescent="0.2"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 spans="3:30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 spans="3:30" x14ac:dyDescent="0.2"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 spans="3:30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 spans="3:30" x14ac:dyDescent="0.2"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 spans="3:30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 spans="3:30" x14ac:dyDescent="0.2"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 spans="3:30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 spans="3:30" x14ac:dyDescent="0.2"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 spans="3:30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 spans="3:30" x14ac:dyDescent="0.2"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 spans="3:30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 spans="3:30" x14ac:dyDescent="0.2"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 spans="3:30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 spans="3:30" x14ac:dyDescent="0.2"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 spans="3:30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 spans="3:30" x14ac:dyDescent="0.2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 spans="3:30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 spans="3:30" x14ac:dyDescent="0.2"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 spans="3:30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 spans="3:30" x14ac:dyDescent="0.2"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 spans="3:30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 spans="3:30" x14ac:dyDescent="0.2"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 spans="3:30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 spans="3:30" x14ac:dyDescent="0.2"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 spans="3:30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 spans="3:30" x14ac:dyDescent="0.2"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 spans="3:30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 spans="3:30" x14ac:dyDescent="0.2"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 spans="3:30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 spans="3:30" x14ac:dyDescent="0.2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 spans="3:30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 spans="3:30" x14ac:dyDescent="0.2"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 spans="3:30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 spans="3:30" x14ac:dyDescent="0.2"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 spans="3:30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 spans="3:30" x14ac:dyDescent="0.2"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 spans="3:30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 spans="3:30" x14ac:dyDescent="0.2"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 spans="3:30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 spans="3:30" x14ac:dyDescent="0.2"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 spans="3:30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 spans="3:30" x14ac:dyDescent="0.2"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 spans="3:30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 spans="3:30" x14ac:dyDescent="0.2"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 spans="3:30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 spans="3:30" x14ac:dyDescent="0.2"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 spans="3:30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 spans="3:30" x14ac:dyDescent="0.2"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 spans="3:30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 spans="3:30" x14ac:dyDescent="0.2"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 spans="3:30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 spans="3:30" x14ac:dyDescent="0.2"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 spans="3:30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 spans="3:30" x14ac:dyDescent="0.2"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 spans="3:30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 spans="3:30" x14ac:dyDescent="0.2"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 spans="3:30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 spans="3:30" x14ac:dyDescent="0.2"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 spans="3:30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 spans="3:30" x14ac:dyDescent="0.2"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 spans="3:30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 spans="3:30" x14ac:dyDescent="0.2"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 spans="3:30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 spans="3:30" x14ac:dyDescent="0.2"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 spans="3:30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 spans="3:30" x14ac:dyDescent="0.2"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 spans="3:30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 spans="3:30" x14ac:dyDescent="0.2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 spans="3:30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 spans="3:30" x14ac:dyDescent="0.2"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 spans="3:30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 spans="3:30" x14ac:dyDescent="0.2"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 spans="3:30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 spans="3:30" x14ac:dyDescent="0.2"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 spans="3:30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 spans="3:30" x14ac:dyDescent="0.2"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 spans="3:30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 spans="3:30" x14ac:dyDescent="0.2"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 spans="3:30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 spans="3:30" x14ac:dyDescent="0.2"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 spans="3:30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 spans="3:30" x14ac:dyDescent="0.2"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 spans="3:30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 spans="3:30" x14ac:dyDescent="0.2"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 spans="3:30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 spans="3:30" x14ac:dyDescent="0.2"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 spans="3:30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 spans="3:30" x14ac:dyDescent="0.2"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 spans="3:30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 spans="3:30" x14ac:dyDescent="0.2"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 spans="3:30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 spans="3:30" x14ac:dyDescent="0.2"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 spans="3:30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 spans="3:30" x14ac:dyDescent="0.2"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 spans="3:30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 spans="3:30" x14ac:dyDescent="0.2"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 spans="3:30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 spans="3:30" x14ac:dyDescent="0.2"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 spans="3:30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 spans="3:30" x14ac:dyDescent="0.2"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 spans="3:30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 spans="3:30" x14ac:dyDescent="0.2"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 spans="3:30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 spans="3:30" x14ac:dyDescent="0.2"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 spans="3:30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 spans="3:30" x14ac:dyDescent="0.2"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 spans="3:30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 spans="3:30" x14ac:dyDescent="0.2"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 spans="3:30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 spans="3:30" x14ac:dyDescent="0.2"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 spans="3:30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 spans="3:30" x14ac:dyDescent="0.2"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 spans="3:30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 spans="3:30" x14ac:dyDescent="0.2"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 spans="3:30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 spans="3:30" x14ac:dyDescent="0.2"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 spans="3:30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 spans="3:30" x14ac:dyDescent="0.2"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 spans="3:30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 spans="3:30" x14ac:dyDescent="0.2"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 spans="3:30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 spans="3:30" x14ac:dyDescent="0.2"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 spans="3:30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 spans="3:30" x14ac:dyDescent="0.2"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 spans="3:30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 spans="3:30" x14ac:dyDescent="0.2"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 spans="3:30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 spans="3:30" x14ac:dyDescent="0.2"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 spans="3:30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 spans="3:30" x14ac:dyDescent="0.2"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 spans="3:30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 spans="3:30" x14ac:dyDescent="0.2"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 spans="3:30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 spans="3:30" x14ac:dyDescent="0.2"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 spans="3:30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 spans="3:30" x14ac:dyDescent="0.2"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 spans="3:30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 spans="3:30" x14ac:dyDescent="0.2"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 spans="3:30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 spans="3:30" x14ac:dyDescent="0.2"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 spans="3:30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 spans="3:30" x14ac:dyDescent="0.2"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 spans="3:30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 spans="3:30" x14ac:dyDescent="0.2"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 spans="3:30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 spans="3:30" x14ac:dyDescent="0.2"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 spans="3:30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 spans="3:30" x14ac:dyDescent="0.2"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 spans="3:30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 spans="3:30" x14ac:dyDescent="0.2"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 spans="3:30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 spans="3:30" x14ac:dyDescent="0.2"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 spans="3:30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 spans="3:30" x14ac:dyDescent="0.2"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 spans="3:30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 spans="3:30" x14ac:dyDescent="0.2"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 spans="3:30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 spans="3:30" x14ac:dyDescent="0.2"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 spans="3:30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 spans="3:30" x14ac:dyDescent="0.2"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 spans="3:30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 spans="3:30" x14ac:dyDescent="0.2"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 spans="3:30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 spans="3:30" x14ac:dyDescent="0.2"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 spans="3:30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 spans="3:30" x14ac:dyDescent="0.2"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 spans="3:30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 spans="3:30" x14ac:dyDescent="0.2"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 spans="3:30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 spans="3:30" x14ac:dyDescent="0.2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 spans="3:30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 spans="3:30" x14ac:dyDescent="0.2"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 spans="3:30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 spans="3:30" x14ac:dyDescent="0.2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 spans="3:30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 spans="3:30" x14ac:dyDescent="0.2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 spans="3:30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 spans="3:30" x14ac:dyDescent="0.2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 spans="3:30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 spans="3:30" x14ac:dyDescent="0.2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 spans="3:30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 spans="3:30" x14ac:dyDescent="0.2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 spans="3:30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 spans="3:30" x14ac:dyDescent="0.2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 spans="3:30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 spans="3:30" x14ac:dyDescent="0.2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 spans="3:30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 spans="3:30" x14ac:dyDescent="0.2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 spans="3:30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 spans="3:30" x14ac:dyDescent="0.2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 spans="3:30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 spans="3:30" x14ac:dyDescent="0.2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 spans="3:30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 spans="3:30" x14ac:dyDescent="0.2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 spans="3:30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 spans="3:30" x14ac:dyDescent="0.2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 spans="3:30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 spans="3:30" x14ac:dyDescent="0.2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 spans="3:30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 spans="3:30" x14ac:dyDescent="0.2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 spans="3:30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 spans="3:30" x14ac:dyDescent="0.2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 spans="3:30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 spans="3:30" x14ac:dyDescent="0.2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 spans="3:30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 spans="3:30" x14ac:dyDescent="0.2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 spans="3:30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 spans="3:30" x14ac:dyDescent="0.2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 spans="3:30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 spans="3:30" x14ac:dyDescent="0.2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 spans="3:30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 spans="3:30" x14ac:dyDescent="0.2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 spans="3:30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 spans="3:30" x14ac:dyDescent="0.2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 spans="3:30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 spans="3:30" x14ac:dyDescent="0.2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 spans="3:30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 spans="3:30" x14ac:dyDescent="0.2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 spans="3:30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 spans="3:30" x14ac:dyDescent="0.2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 spans="3:30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 spans="3:30" x14ac:dyDescent="0.2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 spans="3:30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 spans="3:30" x14ac:dyDescent="0.2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 spans="3:30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 spans="3:30" x14ac:dyDescent="0.2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 spans="3:30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 spans="3:30" x14ac:dyDescent="0.2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 spans="3:30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 spans="3:30" x14ac:dyDescent="0.2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 spans="3:30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 spans="3:30" x14ac:dyDescent="0.2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 spans="3:30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 spans="3:30" x14ac:dyDescent="0.2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 spans="3:30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 spans="3:30" x14ac:dyDescent="0.2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 spans="3:30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 spans="3:30" x14ac:dyDescent="0.2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 spans="3:30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 spans="3:30" x14ac:dyDescent="0.2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 spans="3:30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 spans="3:30" x14ac:dyDescent="0.2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 spans="3:30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 spans="3:30" x14ac:dyDescent="0.2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 spans="3:30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 spans="3:30" x14ac:dyDescent="0.2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 spans="3:30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 spans="3:30" x14ac:dyDescent="0.2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 spans="3:30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 spans="3:30" x14ac:dyDescent="0.2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 spans="3:30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 spans="3:30" x14ac:dyDescent="0.2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 spans="3:30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 spans="3:30" x14ac:dyDescent="0.2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 spans="3:30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 spans="3:30" x14ac:dyDescent="0.2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 spans="3:30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 spans="3:30" x14ac:dyDescent="0.2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 spans="3:30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 spans="3:30" x14ac:dyDescent="0.2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 spans="3:30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 spans="3:30" x14ac:dyDescent="0.2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 spans="3:30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 spans="3:30" x14ac:dyDescent="0.2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 spans="3:30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 spans="3:30" x14ac:dyDescent="0.2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 spans="3:30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 spans="3:30" x14ac:dyDescent="0.2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 spans="3:30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 spans="3:30" x14ac:dyDescent="0.2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 spans="3:30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 spans="3:30" x14ac:dyDescent="0.2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 spans="3:30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 spans="3:30" x14ac:dyDescent="0.2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 spans="3:30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 spans="3:30" x14ac:dyDescent="0.2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 spans="3:30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 spans="3:30" x14ac:dyDescent="0.2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 spans="3:30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 spans="3:30" x14ac:dyDescent="0.2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 spans="3:30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 spans="3:30" x14ac:dyDescent="0.2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 spans="3:30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 spans="3:30" x14ac:dyDescent="0.2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 spans="3:30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 spans="3:30" x14ac:dyDescent="0.2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 spans="3:30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 spans="3:30" x14ac:dyDescent="0.2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 spans="3:30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 spans="3:30" x14ac:dyDescent="0.2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 spans="3:30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 spans="3:30" x14ac:dyDescent="0.2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 spans="3:30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 spans="3:30" x14ac:dyDescent="0.2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 spans="3:30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 spans="3:30" x14ac:dyDescent="0.2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 spans="3:30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 spans="3:30" x14ac:dyDescent="0.2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 spans="3:30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 spans="3:30" x14ac:dyDescent="0.2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 spans="3:30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 spans="3:30" x14ac:dyDescent="0.2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 spans="3:30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 spans="3:30" x14ac:dyDescent="0.2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 spans="3:30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 spans="3:30" x14ac:dyDescent="0.2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 spans="3:30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 spans="3:30" x14ac:dyDescent="0.2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 spans="3:30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  <row r="984" spans="3:30" x14ac:dyDescent="0.2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</row>
    <row r="985" spans="3:30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</row>
    <row r="986" spans="3:30" x14ac:dyDescent="0.2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</row>
    <row r="987" spans="3:30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</row>
    <row r="988" spans="3:30" x14ac:dyDescent="0.2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</row>
    <row r="989" spans="3:30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</row>
    <row r="990" spans="3:30" x14ac:dyDescent="0.2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</row>
    <row r="991" spans="3:30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</row>
    <row r="992" spans="3:30" x14ac:dyDescent="0.2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</row>
    <row r="993" spans="3:30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</row>
    <row r="994" spans="3:30" x14ac:dyDescent="0.2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</row>
    <row r="995" spans="3:30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</row>
    <row r="996" spans="3:30" x14ac:dyDescent="0.2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</row>
    <row r="997" spans="3:30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</row>
    <row r="998" spans="3:30" x14ac:dyDescent="0.2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</row>
    <row r="999" spans="3:30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</row>
    <row r="1000" spans="3:30" x14ac:dyDescent="0.2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</row>
    <row r="1001" spans="3:30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</row>
    <row r="1002" spans="3:30" x14ac:dyDescent="0.2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</row>
    <row r="1003" spans="3:30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</row>
    <row r="1004" spans="3:30" x14ac:dyDescent="0.2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</row>
    <row r="1005" spans="3:30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</row>
    <row r="1006" spans="3:30" x14ac:dyDescent="0.2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</row>
    <row r="1007" spans="3:30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</row>
    <row r="1008" spans="3:30" x14ac:dyDescent="0.2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</row>
    <row r="1009" spans="3:30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</row>
    <row r="1010" spans="3:30" x14ac:dyDescent="0.2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</row>
    <row r="1011" spans="3:30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</row>
    <row r="1012" spans="3:30" x14ac:dyDescent="0.2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</row>
    <row r="1013" spans="3:30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</row>
    <row r="1014" spans="3:30" x14ac:dyDescent="0.2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</row>
    <row r="1015" spans="3:30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</row>
    <row r="1016" spans="3:30" x14ac:dyDescent="0.2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</row>
    <row r="1017" spans="3:30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</row>
    <row r="1018" spans="3:30" x14ac:dyDescent="0.2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</row>
    <row r="1019" spans="3:30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</row>
    <row r="1020" spans="3:30" x14ac:dyDescent="0.2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</row>
    <row r="1021" spans="3:30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</row>
    <row r="1022" spans="3:30" x14ac:dyDescent="0.2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</row>
    <row r="1023" spans="3:30" x14ac:dyDescent="0.2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</row>
    <row r="1024" spans="3:30" x14ac:dyDescent="0.2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</row>
    <row r="1025" spans="3:30" x14ac:dyDescent="0.2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</row>
    <row r="1026" spans="3:30" x14ac:dyDescent="0.2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</row>
    <row r="1027" spans="3:30" x14ac:dyDescent="0.2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</row>
    <row r="1028" spans="3:30" x14ac:dyDescent="0.2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</row>
    <row r="1029" spans="3:30" x14ac:dyDescent="0.2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</row>
    <row r="1030" spans="3:30" x14ac:dyDescent="0.2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</row>
    <row r="1031" spans="3:30" x14ac:dyDescent="0.2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</row>
    <row r="1032" spans="3:30" x14ac:dyDescent="0.2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</row>
    <row r="1033" spans="3:30" x14ac:dyDescent="0.2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</row>
    <row r="1034" spans="3:30" x14ac:dyDescent="0.2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</row>
    <row r="1035" spans="3:30" x14ac:dyDescent="0.2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</row>
    <row r="1036" spans="3:30" x14ac:dyDescent="0.2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</row>
    <row r="1037" spans="3:30" x14ac:dyDescent="0.2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</row>
    <row r="1038" spans="3:30" x14ac:dyDescent="0.2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</row>
    <row r="1039" spans="3:30" x14ac:dyDescent="0.2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</row>
    <row r="1040" spans="3:30" x14ac:dyDescent="0.2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</row>
    <row r="1041" spans="3:30" x14ac:dyDescent="0.2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</row>
    <row r="1042" spans="3:30" x14ac:dyDescent="0.2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</row>
    <row r="1043" spans="3:30" x14ac:dyDescent="0.2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</row>
    <row r="1044" spans="3:30" x14ac:dyDescent="0.2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</row>
    <row r="1045" spans="3:30" x14ac:dyDescent="0.2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</row>
    <row r="1046" spans="3:30" x14ac:dyDescent="0.2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</row>
    <row r="1047" spans="3:30" x14ac:dyDescent="0.2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</row>
    <row r="1048" spans="3:30" x14ac:dyDescent="0.2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</row>
    <row r="1049" spans="3:30" x14ac:dyDescent="0.2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</row>
    <row r="1050" spans="3:30" x14ac:dyDescent="0.2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</row>
    <row r="1051" spans="3:30" x14ac:dyDescent="0.2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</row>
    <row r="1052" spans="3:30" x14ac:dyDescent="0.2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</row>
    <row r="1053" spans="3:30" x14ac:dyDescent="0.2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</row>
    <row r="1054" spans="3:30" x14ac:dyDescent="0.2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</row>
    <row r="1055" spans="3:30" x14ac:dyDescent="0.2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</row>
    <row r="1056" spans="3:30" x14ac:dyDescent="0.2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</row>
    <row r="1057" spans="3:30" x14ac:dyDescent="0.2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</row>
    <row r="1058" spans="3:30" x14ac:dyDescent="0.2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</row>
    <row r="1059" spans="3:30" x14ac:dyDescent="0.2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</row>
    <row r="1060" spans="3:30" x14ac:dyDescent="0.2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</row>
    <row r="1061" spans="3:30" x14ac:dyDescent="0.2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</row>
    <row r="1062" spans="3:30" x14ac:dyDescent="0.2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</row>
    <row r="1063" spans="3:30" x14ac:dyDescent="0.2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</row>
    <row r="1064" spans="3:30" x14ac:dyDescent="0.2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</row>
    <row r="1065" spans="3:30" x14ac:dyDescent="0.2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</row>
    <row r="1066" spans="3:30" x14ac:dyDescent="0.2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</row>
    <row r="1067" spans="3:30" x14ac:dyDescent="0.2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</row>
    <row r="1068" spans="3:30" x14ac:dyDescent="0.2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</row>
    <row r="1069" spans="3:30" x14ac:dyDescent="0.2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</row>
    <row r="1070" spans="3:30" x14ac:dyDescent="0.2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</row>
    <row r="1071" spans="3:30" x14ac:dyDescent="0.2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</row>
    <row r="1072" spans="3:30" x14ac:dyDescent="0.2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</row>
    <row r="1073" spans="3:30" x14ac:dyDescent="0.2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</row>
    <row r="1074" spans="3:30" x14ac:dyDescent="0.2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</row>
    <row r="1075" spans="3:30" x14ac:dyDescent="0.2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</row>
    <row r="1076" spans="3:30" x14ac:dyDescent="0.2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</row>
    <row r="1077" spans="3:30" x14ac:dyDescent="0.2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</row>
    <row r="1078" spans="3:30" x14ac:dyDescent="0.2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</row>
    <row r="1079" spans="3:30" x14ac:dyDescent="0.2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</row>
    <row r="1080" spans="3:30" x14ac:dyDescent="0.2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</row>
    <row r="1081" spans="3:30" x14ac:dyDescent="0.2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</row>
    <row r="1082" spans="3:30" x14ac:dyDescent="0.2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</row>
    <row r="1083" spans="3:30" x14ac:dyDescent="0.2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</row>
    <row r="1084" spans="3:30" x14ac:dyDescent="0.2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</row>
    <row r="1085" spans="3:30" x14ac:dyDescent="0.2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</row>
    <row r="1086" spans="3:30" x14ac:dyDescent="0.2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</row>
    <row r="1087" spans="3:30" x14ac:dyDescent="0.2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</row>
    <row r="1088" spans="3:30" x14ac:dyDescent="0.2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</row>
    <row r="1089" spans="3:30" x14ac:dyDescent="0.2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</row>
    <row r="1090" spans="3:30" x14ac:dyDescent="0.2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</row>
    <row r="1091" spans="3:30" x14ac:dyDescent="0.2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</row>
    <row r="1092" spans="3:30" x14ac:dyDescent="0.2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</row>
    <row r="1093" spans="3:30" x14ac:dyDescent="0.2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</row>
    <row r="1094" spans="3:30" x14ac:dyDescent="0.2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</row>
    <row r="1095" spans="3:30" x14ac:dyDescent="0.2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</row>
    <row r="1096" spans="3:30" x14ac:dyDescent="0.2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</row>
    <row r="1097" spans="3:30" x14ac:dyDescent="0.2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</row>
    <row r="1098" spans="3:30" x14ac:dyDescent="0.2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</row>
    <row r="1099" spans="3:30" x14ac:dyDescent="0.2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</row>
    <row r="1100" spans="3:30" x14ac:dyDescent="0.2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</row>
    <row r="1101" spans="3:30" x14ac:dyDescent="0.2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</row>
    <row r="1102" spans="3:30" x14ac:dyDescent="0.2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</row>
    <row r="1103" spans="3:30" x14ac:dyDescent="0.2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</row>
    <row r="1104" spans="3:30" x14ac:dyDescent="0.2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</row>
    <row r="1105" spans="3:30" x14ac:dyDescent="0.2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</row>
    <row r="1106" spans="3:30" x14ac:dyDescent="0.2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</row>
    <row r="1107" spans="3:30" x14ac:dyDescent="0.2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</row>
    <row r="1108" spans="3:30" x14ac:dyDescent="0.2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</row>
    <row r="1109" spans="3:30" x14ac:dyDescent="0.2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</row>
    <row r="1110" spans="3:30" x14ac:dyDescent="0.2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</row>
    <row r="1111" spans="3:30" x14ac:dyDescent="0.2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</row>
    <row r="1112" spans="3:30" x14ac:dyDescent="0.2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</row>
    <row r="1113" spans="3:30" x14ac:dyDescent="0.2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</row>
    <row r="1114" spans="3:30" x14ac:dyDescent="0.2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</row>
    <row r="1115" spans="3:30" x14ac:dyDescent="0.2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</row>
    <row r="1116" spans="3:30" x14ac:dyDescent="0.2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</row>
    <row r="1117" spans="3:30" x14ac:dyDescent="0.2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</row>
    <row r="1118" spans="3:30" x14ac:dyDescent="0.2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</row>
    <row r="1119" spans="3:30" x14ac:dyDescent="0.2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</row>
    <row r="1120" spans="3:30" x14ac:dyDescent="0.2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</row>
    <row r="1121" spans="3:30" x14ac:dyDescent="0.2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</row>
    <row r="1122" spans="3:30" x14ac:dyDescent="0.2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</row>
    <row r="1123" spans="3:30" x14ac:dyDescent="0.2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</row>
    <row r="1124" spans="3:30" x14ac:dyDescent="0.2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</row>
    <row r="1125" spans="3:30" x14ac:dyDescent="0.2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</row>
    <row r="1126" spans="3:30" x14ac:dyDescent="0.2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</row>
    <row r="1127" spans="3:30" x14ac:dyDescent="0.2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</row>
    <row r="1128" spans="3:30" x14ac:dyDescent="0.2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</row>
    <row r="1129" spans="3:30" x14ac:dyDescent="0.2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</row>
    <row r="1130" spans="3:30" x14ac:dyDescent="0.2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</row>
    <row r="1131" spans="3:30" x14ac:dyDescent="0.2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</row>
    <row r="1132" spans="3:30" x14ac:dyDescent="0.2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</row>
    <row r="1133" spans="3:30" x14ac:dyDescent="0.2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</row>
    <row r="1134" spans="3:30" x14ac:dyDescent="0.2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</row>
    <row r="1135" spans="3:30" x14ac:dyDescent="0.2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</row>
    <row r="1136" spans="3:30" x14ac:dyDescent="0.2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</row>
    <row r="1137" spans="3:30" x14ac:dyDescent="0.2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</row>
    <row r="1138" spans="3:30" x14ac:dyDescent="0.2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</row>
    <row r="1139" spans="3:30" x14ac:dyDescent="0.2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</row>
    <row r="1140" spans="3:30" x14ac:dyDescent="0.2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</row>
    <row r="1141" spans="3:30" x14ac:dyDescent="0.2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</row>
    <row r="1142" spans="3:30" x14ac:dyDescent="0.2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</row>
    <row r="1143" spans="3:30" x14ac:dyDescent="0.2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</row>
    <row r="1144" spans="3:30" x14ac:dyDescent="0.2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</row>
    <row r="1145" spans="3:30" x14ac:dyDescent="0.2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</row>
    <row r="1146" spans="3:30" x14ac:dyDescent="0.2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</row>
    <row r="1147" spans="3:30" x14ac:dyDescent="0.2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</row>
    <row r="1148" spans="3:30" x14ac:dyDescent="0.2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</row>
    <row r="1149" spans="3:30" x14ac:dyDescent="0.2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</row>
    <row r="1150" spans="3:30" x14ac:dyDescent="0.2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</row>
    <row r="1151" spans="3:30" x14ac:dyDescent="0.2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</row>
    <row r="1152" spans="3:30" x14ac:dyDescent="0.2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</row>
    <row r="1153" spans="3:30" x14ac:dyDescent="0.2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</row>
    <row r="1154" spans="3:30" x14ac:dyDescent="0.2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</row>
    <row r="1155" spans="3:30" x14ac:dyDescent="0.2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</row>
    <row r="1156" spans="3:30" x14ac:dyDescent="0.2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</row>
    <row r="1157" spans="3:30" x14ac:dyDescent="0.2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</row>
    <row r="1158" spans="3:30" x14ac:dyDescent="0.2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</row>
    <row r="1159" spans="3:30" x14ac:dyDescent="0.2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</row>
    <row r="1160" spans="3:30" x14ac:dyDescent="0.2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</row>
    <row r="1161" spans="3:30" x14ac:dyDescent="0.2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</row>
    <row r="1162" spans="3:30" x14ac:dyDescent="0.2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</row>
    <row r="1163" spans="3:30" x14ac:dyDescent="0.2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</row>
    <row r="1164" spans="3:30" x14ac:dyDescent="0.2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</row>
    <row r="1165" spans="3:30" x14ac:dyDescent="0.2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</row>
    <row r="1166" spans="3:30" x14ac:dyDescent="0.2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</row>
    <row r="1167" spans="3:30" x14ac:dyDescent="0.2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</row>
    <row r="1168" spans="3:30" x14ac:dyDescent="0.2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</row>
    <row r="1169" spans="3:30" x14ac:dyDescent="0.2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</row>
    <row r="1170" spans="3:30" x14ac:dyDescent="0.2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</row>
    <row r="1171" spans="3:30" x14ac:dyDescent="0.2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</row>
    <row r="1172" spans="3:30" x14ac:dyDescent="0.2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</row>
    <row r="1173" spans="3:30" x14ac:dyDescent="0.2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</row>
    <row r="1174" spans="3:30" x14ac:dyDescent="0.2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</row>
    <row r="1175" spans="3:30" x14ac:dyDescent="0.2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</row>
    <row r="1176" spans="3:30" x14ac:dyDescent="0.2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</row>
    <row r="1177" spans="3:30" x14ac:dyDescent="0.2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</row>
    <row r="1178" spans="3:30" x14ac:dyDescent="0.2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</row>
    <row r="1179" spans="3:30" x14ac:dyDescent="0.2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</row>
    <row r="1180" spans="3:30" x14ac:dyDescent="0.2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</row>
    <row r="1181" spans="3:30" x14ac:dyDescent="0.2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</row>
    <row r="1182" spans="3:30" x14ac:dyDescent="0.2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</row>
    <row r="1183" spans="3:30" x14ac:dyDescent="0.2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</row>
    <row r="1184" spans="3:30" x14ac:dyDescent="0.2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</row>
    <row r="1185" spans="3:30" x14ac:dyDescent="0.2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</row>
    <row r="1186" spans="3:30" x14ac:dyDescent="0.2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</row>
    <row r="1187" spans="3:30" x14ac:dyDescent="0.2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</row>
    <row r="1188" spans="3:30" x14ac:dyDescent="0.2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</row>
    <row r="1189" spans="3:30" x14ac:dyDescent="0.2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</row>
    <row r="1190" spans="3:30" x14ac:dyDescent="0.2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</row>
    <row r="1191" spans="3:30" x14ac:dyDescent="0.2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</row>
    <row r="1192" spans="3:30" x14ac:dyDescent="0.2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</row>
    <row r="1193" spans="3:30" x14ac:dyDescent="0.2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</row>
    <row r="1194" spans="3:30" x14ac:dyDescent="0.2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</row>
    <row r="1195" spans="3:30" x14ac:dyDescent="0.2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</row>
    <row r="1196" spans="3:30" x14ac:dyDescent="0.2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</row>
    <row r="1197" spans="3:30" x14ac:dyDescent="0.2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</row>
    <row r="1198" spans="3:30" x14ac:dyDescent="0.2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</row>
    <row r="1199" spans="3:30" x14ac:dyDescent="0.2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</row>
    <row r="1200" spans="3:30" x14ac:dyDescent="0.2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</row>
    <row r="1201" spans="3:30" x14ac:dyDescent="0.2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</row>
    <row r="1202" spans="3:30" x14ac:dyDescent="0.2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</row>
    <row r="1203" spans="3:30" x14ac:dyDescent="0.2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</row>
    <row r="1204" spans="3:30" x14ac:dyDescent="0.2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</row>
    <row r="1205" spans="3:30" x14ac:dyDescent="0.2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</row>
    <row r="1206" spans="3:30" x14ac:dyDescent="0.2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</row>
    <row r="1207" spans="3:30" x14ac:dyDescent="0.2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</row>
    <row r="1208" spans="3:30" x14ac:dyDescent="0.2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</row>
    <row r="1209" spans="3:30" x14ac:dyDescent="0.2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</row>
    <row r="1210" spans="3:30" x14ac:dyDescent="0.2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</row>
    <row r="1211" spans="3:30" x14ac:dyDescent="0.2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</row>
    <row r="1212" spans="3:30" x14ac:dyDescent="0.2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</row>
    <row r="1213" spans="3:30" x14ac:dyDescent="0.2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</row>
    <row r="1214" spans="3:30" x14ac:dyDescent="0.2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</row>
    <row r="1215" spans="3:30" x14ac:dyDescent="0.2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</row>
    <row r="1216" spans="3:30" x14ac:dyDescent="0.2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</row>
    <row r="1217" spans="3:30" x14ac:dyDescent="0.2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</row>
    <row r="1218" spans="3:30" x14ac:dyDescent="0.2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</row>
    <row r="1219" spans="3:30" x14ac:dyDescent="0.2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</row>
    <row r="1220" spans="3:30" x14ac:dyDescent="0.2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</row>
    <row r="1221" spans="3:30" x14ac:dyDescent="0.2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</row>
    <row r="1222" spans="3:30" x14ac:dyDescent="0.2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</row>
    <row r="1223" spans="3:30" x14ac:dyDescent="0.2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</row>
    <row r="1224" spans="3:30" x14ac:dyDescent="0.2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</row>
    <row r="1225" spans="3:30" x14ac:dyDescent="0.2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</row>
    <row r="1226" spans="3:30" x14ac:dyDescent="0.2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</row>
    <row r="1227" spans="3:30" x14ac:dyDescent="0.2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  <c r="P1227" s="6"/>
      <c r="Q1227" s="6"/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</row>
    <row r="1228" spans="3:30" x14ac:dyDescent="0.2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</row>
    <row r="1229" spans="3:30" x14ac:dyDescent="0.2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</row>
    <row r="1230" spans="3:30" x14ac:dyDescent="0.2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</row>
    <row r="1231" spans="3:30" x14ac:dyDescent="0.2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</row>
    <row r="1232" spans="3:30" x14ac:dyDescent="0.2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</row>
    <row r="1233" spans="3:30" x14ac:dyDescent="0.2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</row>
    <row r="1234" spans="3:30" x14ac:dyDescent="0.2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</row>
    <row r="1235" spans="3:30" x14ac:dyDescent="0.2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</row>
    <row r="1236" spans="3:30" x14ac:dyDescent="0.2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</row>
    <row r="1237" spans="3:30" x14ac:dyDescent="0.2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</row>
    <row r="1238" spans="3:30" x14ac:dyDescent="0.2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</row>
    <row r="1239" spans="3:30" x14ac:dyDescent="0.2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</row>
    <row r="1240" spans="3:30" x14ac:dyDescent="0.2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</row>
    <row r="1241" spans="3:30" x14ac:dyDescent="0.2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</row>
    <row r="1242" spans="3:30" x14ac:dyDescent="0.2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</row>
    <row r="1243" spans="3:30" x14ac:dyDescent="0.2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</row>
    <row r="1244" spans="3:30" x14ac:dyDescent="0.2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</row>
    <row r="1245" spans="3:30" x14ac:dyDescent="0.2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</row>
    <row r="1246" spans="3:30" x14ac:dyDescent="0.2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</row>
    <row r="1247" spans="3:30" x14ac:dyDescent="0.2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</row>
    <row r="1248" spans="3:30" x14ac:dyDescent="0.2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</row>
    <row r="1249" spans="3:30" x14ac:dyDescent="0.2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</row>
    <row r="1250" spans="3:30" x14ac:dyDescent="0.2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</row>
    <row r="1251" spans="3:30" x14ac:dyDescent="0.2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</row>
    <row r="1252" spans="3:30" x14ac:dyDescent="0.2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</row>
    <row r="1253" spans="3:30" x14ac:dyDescent="0.2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</row>
    <row r="1254" spans="3:30" x14ac:dyDescent="0.2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</row>
    <row r="1255" spans="3:30" x14ac:dyDescent="0.2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</row>
    <row r="1256" spans="3:30" x14ac:dyDescent="0.2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</row>
    <row r="1257" spans="3:30" x14ac:dyDescent="0.2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</row>
    <row r="1258" spans="3:30" x14ac:dyDescent="0.2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</row>
    <row r="1259" spans="3:30" x14ac:dyDescent="0.2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</row>
    <row r="1260" spans="3:30" x14ac:dyDescent="0.2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</row>
    <row r="1261" spans="3:30" x14ac:dyDescent="0.2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</row>
    <row r="1262" spans="3:30" x14ac:dyDescent="0.2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</row>
    <row r="1263" spans="3:30" x14ac:dyDescent="0.2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</row>
    <row r="1264" spans="3:30" x14ac:dyDescent="0.2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</row>
    <row r="1265" spans="3:30" x14ac:dyDescent="0.2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</row>
    <row r="1266" spans="3:30" x14ac:dyDescent="0.2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</row>
    <row r="1267" spans="3:30" x14ac:dyDescent="0.2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</row>
    <row r="1268" spans="3:30" x14ac:dyDescent="0.2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</row>
    <row r="1269" spans="3:30" x14ac:dyDescent="0.2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</row>
    <row r="1270" spans="3:30" x14ac:dyDescent="0.2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</row>
    <row r="1271" spans="3:30" x14ac:dyDescent="0.2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</row>
    <row r="1272" spans="3:30" x14ac:dyDescent="0.2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</row>
    <row r="1273" spans="3:30" x14ac:dyDescent="0.2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</row>
    <row r="1274" spans="3:30" x14ac:dyDescent="0.2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</row>
    <row r="1275" spans="3:30" x14ac:dyDescent="0.2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</row>
    <row r="1276" spans="3:30" x14ac:dyDescent="0.2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</row>
    <row r="1277" spans="3:30" x14ac:dyDescent="0.2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</row>
    <row r="1278" spans="3:30" x14ac:dyDescent="0.2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</row>
    <row r="1279" spans="3:30" x14ac:dyDescent="0.2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</row>
    <row r="1280" spans="3:30" x14ac:dyDescent="0.2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</row>
    <row r="1281" spans="3:30" x14ac:dyDescent="0.2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</row>
    <row r="1282" spans="3:30" x14ac:dyDescent="0.2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</row>
    <row r="1283" spans="3:30" x14ac:dyDescent="0.2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</row>
    <row r="1284" spans="3:30" x14ac:dyDescent="0.2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</row>
    <row r="1285" spans="3:30" x14ac:dyDescent="0.2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</row>
    <row r="1286" spans="3:30" x14ac:dyDescent="0.2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</row>
    <row r="1287" spans="3:30" x14ac:dyDescent="0.2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</row>
    <row r="1288" spans="3:30" x14ac:dyDescent="0.2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</row>
    <row r="1289" spans="3:30" x14ac:dyDescent="0.2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</row>
    <row r="1290" spans="3:30" x14ac:dyDescent="0.2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</row>
    <row r="1291" spans="3:30" x14ac:dyDescent="0.2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</row>
    <row r="1292" spans="3:30" x14ac:dyDescent="0.2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</row>
    <row r="1293" spans="3:30" x14ac:dyDescent="0.2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</row>
    <row r="1294" spans="3:30" x14ac:dyDescent="0.2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</row>
    <row r="1295" spans="3:30" x14ac:dyDescent="0.2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</row>
    <row r="1296" spans="3:30" x14ac:dyDescent="0.2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</row>
    <row r="1297" spans="3:30" x14ac:dyDescent="0.2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</row>
    <row r="1298" spans="3:30" x14ac:dyDescent="0.2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</row>
    <row r="1299" spans="3:30" x14ac:dyDescent="0.2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</row>
    <row r="1300" spans="3:30" x14ac:dyDescent="0.2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</row>
    <row r="1301" spans="3:30" x14ac:dyDescent="0.2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</row>
    <row r="1302" spans="3:30" x14ac:dyDescent="0.2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</row>
    <row r="1303" spans="3:30" x14ac:dyDescent="0.2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</row>
    <row r="1304" spans="3:30" x14ac:dyDescent="0.2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</row>
    <row r="1305" spans="3:30" x14ac:dyDescent="0.2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</row>
    <row r="1306" spans="3:30" x14ac:dyDescent="0.2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</row>
    <row r="1307" spans="3:30" x14ac:dyDescent="0.2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</row>
    <row r="1308" spans="3:30" x14ac:dyDescent="0.2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</row>
    <row r="1309" spans="3:30" x14ac:dyDescent="0.2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</row>
    <row r="1310" spans="3:30" x14ac:dyDescent="0.2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</row>
    <row r="1311" spans="3:30" x14ac:dyDescent="0.2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</row>
    <row r="1312" spans="3:30" x14ac:dyDescent="0.2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</row>
    <row r="1313" spans="3:30" x14ac:dyDescent="0.2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</row>
    <row r="1314" spans="3:30" x14ac:dyDescent="0.2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</row>
    <row r="1315" spans="3:30" x14ac:dyDescent="0.2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</row>
    <row r="1316" spans="3:30" x14ac:dyDescent="0.2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</row>
    <row r="1317" spans="3:30" x14ac:dyDescent="0.2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</row>
    <row r="1318" spans="3:30" x14ac:dyDescent="0.2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</row>
    <row r="1319" spans="3:30" x14ac:dyDescent="0.2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</row>
    <row r="1320" spans="3:30" x14ac:dyDescent="0.2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</row>
    <row r="1321" spans="3:30" x14ac:dyDescent="0.2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</row>
    <row r="1322" spans="3:30" x14ac:dyDescent="0.2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</row>
    <row r="1323" spans="3:30" x14ac:dyDescent="0.2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</row>
    <row r="1324" spans="3:30" x14ac:dyDescent="0.2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</row>
    <row r="1325" spans="3:30" x14ac:dyDescent="0.2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</row>
    <row r="1326" spans="3:30" x14ac:dyDescent="0.2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</row>
    <row r="1327" spans="3:30" x14ac:dyDescent="0.2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</row>
    <row r="1328" spans="3:30" x14ac:dyDescent="0.2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</row>
    <row r="1329" spans="3:30" x14ac:dyDescent="0.2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</row>
    <row r="1330" spans="3:30" x14ac:dyDescent="0.2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</row>
    <row r="1331" spans="3:30" x14ac:dyDescent="0.2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</row>
    <row r="1332" spans="3:30" x14ac:dyDescent="0.2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</row>
    <row r="1333" spans="3:30" x14ac:dyDescent="0.2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</row>
    <row r="1334" spans="3:30" x14ac:dyDescent="0.2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</row>
    <row r="1335" spans="3:30" x14ac:dyDescent="0.2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</row>
    <row r="1336" spans="3:30" x14ac:dyDescent="0.2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</row>
    <row r="1337" spans="3:30" x14ac:dyDescent="0.2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</row>
    <row r="1338" spans="3:30" x14ac:dyDescent="0.2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</row>
    <row r="1339" spans="3:30" x14ac:dyDescent="0.2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</row>
    <row r="1340" spans="3:30" x14ac:dyDescent="0.2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</row>
    <row r="1341" spans="3:30" x14ac:dyDescent="0.2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</row>
    <row r="1342" spans="3:30" x14ac:dyDescent="0.2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</row>
    <row r="1343" spans="3:30" x14ac:dyDescent="0.2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</row>
    <row r="1344" spans="3:30" x14ac:dyDescent="0.2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</row>
    <row r="1345" spans="3:30" x14ac:dyDescent="0.2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</row>
    <row r="1346" spans="3:30" x14ac:dyDescent="0.2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</row>
    <row r="1347" spans="3:30" x14ac:dyDescent="0.2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</row>
    <row r="1348" spans="3:30" x14ac:dyDescent="0.2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</row>
    <row r="1349" spans="3:30" x14ac:dyDescent="0.2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</row>
    <row r="1350" spans="3:30" x14ac:dyDescent="0.2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</row>
    <row r="1351" spans="3:30" x14ac:dyDescent="0.2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</row>
    <row r="1352" spans="3:30" x14ac:dyDescent="0.2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</row>
    <row r="1353" spans="3:30" x14ac:dyDescent="0.2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</row>
    <row r="1354" spans="3:30" x14ac:dyDescent="0.2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</row>
    <row r="1355" spans="3:30" x14ac:dyDescent="0.2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</row>
    <row r="1356" spans="3:30" x14ac:dyDescent="0.2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</row>
    <row r="1357" spans="3:30" x14ac:dyDescent="0.2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</row>
    <row r="1358" spans="3:30" x14ac:dyDescent="0.2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</row>
    <row r="1359" spans="3:30" x14ac:dyDescent="0.2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</row>
    <row r="1360" spans="3:30" x14ac:dyDescent="0.2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</row>
    <row r="1361" spans="3:30" x14ac:dyDescent="0.2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</row>
    <row r="1362" spans="3:30" x14ac:dyDescent="0.2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</row>
    <row r="1363" spans="3:30" x14ac:dyDescent="0.2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</row>
    <row r="1364" spans="3:30" x14ac:dyDescent="0.2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</row>
    <row r="1365" spans="3:30" x14ac:dyDescent="0.2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</row>
    <row r="1366" spans="3:30" x14ac:dyDescent="0.2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</row>
    <row r="1367" spans="3:30" x14ac:dyDescent="0.2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</row>
    <row r="1368" spans="3:30" x14ac:dyDescent="0.2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</row>
    <row r="1369" spans="3:30" x14ac:dyDescent="0.2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</row>
    <row r="1370" spans="3:30" x14ac:dyDescent="0.2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</row>
    <row r="1371" spans="3:30" x14ac:dyDescent="0.2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</row>
    <row r="1372" spans="3:30" x14ac:dyDescent="0.2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</row>
    <row r="1373" spans="3:30" x14ac:dyDescent="0.2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</row>
    <row r="1374" spans="3:30" x14ac:dyDescent="0.2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</row>
    <row r="1375" spans="3:30" x14ac:dyDescent="0.2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</row>
    <row r="1376" spans="3:30" x14ac:dyDescent="0.2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</row>
    <row r="1377" spans="3:30" x14ac:dyDescent="0.2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</row>
    <row r="1378" spans="3:30" x14ac:dyDescent="0.2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</row>
    <row r="1379" spans="3:30" x14ac:dyDescent="0.2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</row>
    <row r="1380" spans="3:30" x14ac:dyDescent="0.2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</row>
    <row r="1381" spans="3:30" x14ac:dyDescent="0.2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</row>
    <row r="1382" spans="3:30" x14ac:dyDescent="0.2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</row>
    <row r="1383" spans="3:30" x14ac:dyDescent="0.2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</row>
    <row r="1384" spans="3:30" x14ac:dyDescent="0.2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</row>
    <row r="1385" spans="3:30" x14ac:dyDescent="0.2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</row>
    <row r="1386" spans="3:30" x14ac:dyDescent="0.2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</row>
    <row r="1387" spans="3:30" x14ac:dyDescent="0.2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</row>
    <row r="1388" spans="3:30" x14ac:dyDescent="0.2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</row>
    <row r="1389" spans="3:30" x14ac:dyDescent="0.2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</row>
    <row r="1390" spans="3:30" x14ac:dyDescent="0.2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</row>
    <row r="1391" spans="3:30" x14ac:dyDescent="0.2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</row>
    <row r="1392" spans="3:30" x14ac:dyDescent="0.2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</row>
    <row r="1393" spans="3:30" x14ac:dyDescent="0.2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</row>
    <row r="1394" spans="3:30" x14ac:dyDescent="0.2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</row>
    <row r="1395" spans="3:30" x14ac:dyDescent="0.2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</row>
    <row r="1396" spans="3:30" x14ac:dyDescent="0.2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</row>
    <row r="1397" spans="3:30" x14ac:dyDescent="0.2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</row>
    <row r="1398" spans="3:30" x14ac:dyDescent="0.2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</row>
    <row r="1399" spans="3:30" x14ac:dyDescent="0.2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</row>
    <row r="1400" spans="3:30" x14ac:dyDescent="0.2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</row>
    <row r="1401" spans="3:30" x14ac:dyDescent="0.2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</row>
    <row r="1402" spans="3:30" x14ac:dyDescent="0.2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</row>
    <row r="1403" spans="3:30" x14ac:dyDescent="0.2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</row>
    <row r="1404" spans="3:30" x14ac:dyDescent="0.2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</row>
    <row r="1405" spans="3:30" x14ac:dyDescent="0.2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</row>
    <row r="1406" spans="3:30" x14ac:dyDescent="0.2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</row>
    <row r="1407" spans="3:30" x14ac:dyDescent="0.2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</row>
    <row r="1408" spans="3:30" x14ac:dyDescent="0.2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</row>
    <row r="1409" spans="3:30" x14ac:dyDescent="0.2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</row>
    <row r="1410" spans="3:30" x14ac:dyDescent="0.2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</row>
    <row r="1411" spans="3:30" x14ac:dyDescent="0.2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</row>
    <row r="1412" spans="3:30" x14ac:dyDescent="0.2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</row>
    <row r="1413" spans="3:30" x14ac:dyDescent="0.2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</row>
    <row r="1414" spans="3:30" x14ac:dyDescent="0.2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</row>
    <row r="1415" spans="3:30" x14ac:dyDescent="0.2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</row>
    <row r="1416" spans="3:30" x14ac:dyDescent="0.2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</row>
    <row r="1417" spans="3:30" x14ac:dyDescent="0.2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</row>
    <row r="1418" spans="3:30" x14ac:dyDescent="0.2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</row>
    <row r="1419" spans="3:30" x14ac:dyDescent="0.2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</row>
    <row r="1420" spans="3:30" x14ac:dyDescent="0.2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</row>
    <row r="1421" spans="3:30" x14ac:dyDescent="0.2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</row>
    <row r="1422" spans="3:30" x14ac:dyDescent="0.2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</row>
    <row r="1423" spans="3:30" x14ac:dyDescent="0.2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</row>
    <row r="1424" spans="3:30" x14ac:dyDescent="0.2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</row>
    <row r="1425" spans="3:30" x14ac:dyDescent="0.2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</row>
    <row r="1426" spans="3:30" x14ac:dyDescent="0.2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</row>
    <row r="1427" spans="3:30" x14ac:dyDescent="0.2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</row>
    <row r="1428" spans="3:30" x14ac:dyDescent="0.2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</row>
    <row r="1429" spans="3:30" x14ac:dyDescent="0.2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</row>
    <row r="1430" spans="3:30" x14ac:dyDescent="0.2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</row>
    <row r="1431" spans="3:30" x14ac:dyDescent="0.2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</row>
    <row r="1432" spans="3:30" x14ac:dyDescent="0.2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</row>
    <row r="1433" spans="3:30" x14ac:dyDescent="0.2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</row>
    <row r="1434" spans="3:30" x14ac:dyDescent="0.2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</row>
    <row r="1435" spans="3:30" x14ac:dyDescent="0.2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</row>
    <row r="1436" spans="3:30" x14ac:dyDescent="0.2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</row>
    <row r="1437" spans="3:30" x14ac:dyDescent="0.2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</row>
    <row r="1438" spans="3:30" x14ac:dyDescent="0.2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</row>
    <row r="1439" spans="3:30" x14ac:dyDescent="0.2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</row>
    <row r="1440" spans="3:30" x14ac:dyDescent="0.2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</row>
    <row r="1441" spans="3:30" x14ac:dyDescent="0.2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</row>
    <row r="1442" spans="3:30" x14ac:dyDescent="0.2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</row>
    <row r="1443" spans="3:30" x14ac:dyDescent="0.2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</row>
    <row r="1444" spans="3:30" x14ac:dyDescent="0.2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</row>
    <row r="1445" spans="3:30" x14ac:dyDescent="0.2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</row>
    <row r="1446" spans="3:30" x14ac:dyDescent="0.2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</row>
    <row r="1447" spans="3:30" x14ac:dyDescent="0.2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</row>
    <row r="1448" spans="3:30" x14ac:dyDescent="0.2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</row>
    <row r="1449" spans="3:30" x14ac:dyDescent="0.2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</row>
    <row r="1450" spans="3:30" x14ac:dyDescent="0.2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</row>
    <row r="1451" spans="3:30" x14ac:dyDescent="0.2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</row>
    <row r="1452" spans="3:30" x14ac:dyDescent="0.2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</row>
    <row r="1453" spans="3:30" x14ac:dyDescent="0.2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</row>
    <row r="1454" spans="3:30" x14ac:dyDescent="0.2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</row>
    <row r="1455" spans="3:30" x14ac:dyDescent="0.2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</row>
    <row r="1456" spans="3:30" x14ac:dyDescent="0.2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</row>
    <row r="1457" spans="3:30" x14ac:dyDescent="0.2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</row>
    <row r="1458" spans="3:30" x14ac:dyDescent="0.2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</row>
    <row r="1459" spans="3:30" x14ac:dyDescent="0.2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</row>
    <row r="1460" spans="3:30" x14ac:dyDescent="0.2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</row>
    <row r="1461" spans="3:30" x14ac:dyDescent="0.2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</row>
    <row r="1462" spans="3:30" x14ac:dyDescent="0.2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</row>
    <row r="1463" spans="3:30" x14ac:dyDescent="0.2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</row>
    <row r="1464" spans="3:30" x14ac:dyDescent="0.2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</row>
    <row r="1465" spans="3:30" x14ac:dyDescent="0.2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</row>
    <row r="1466" spans="3:30" x14ac:dyDescent="0.2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</row>
    <row r="1467" spans="3:30" x14ac:dyDescent="0.2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</row>
    <row r="1468" spans="3:30" x14ac:dyDescent="0.2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</row>
    <row r="1469" spans="3:30" x14ac:dyDescent="0.2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</row>
    <row r="1470" spans="3:30" x14ac:dyDescent="0.2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</row>
    <row r="1471" spans="3:30" x14ac:dyDescent="0.2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</row>
    <row r="1472" spans="3:30" x14ac:dyDescent="0.2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</row>
    <row r="1473" spans="3:30" x14ac:dyDescent="0.2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</row>
    <row r="1474" spans="3:30" x14ac:dyDescent="0.2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</row>
    <row r="1475" spans="3:30" x14ac:dyDescent="0.2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</row>
    <row r="1476" spans="3:30" x14ac:dyDescent="0.2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</row>
    <row r="1477" spans="3:30" x14ac:dyDescent="0.2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</row>
    <row r="1478" spans="3:30" x14ac:dyDescent="0.2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</row>
    <row r="1479" spans="3:30" x14ac:dyDescent="0.2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</row>
    <row r="1480" spans="3:30" x14ac:dyDescent="0.2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</row>
    <row r="1481" spans="3:30" x14ac:dyDescent="0.2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</row>
    <row r="1482" spans="3:30" x14ac:dyDescent="0.2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</row>
    <row r="1483" spans="3:30" x14ac:dyDescent="0.2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</row>
    <row r="1484" spans="3:30" x14ac:dyDescent="0.2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</row>
    <row r="1485" spans="3:30" x14ac:dyDescent="0.2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</row>
    <row r="1486" spans="3:30" x14ac:dyDescent="0.2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</row>
    <row r="1487" spans="3:30" x14ac:dyDescent="0.2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</row>
    <row r="1488" spans="3:30" x14ac:dyDescent="0.2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</row>
    <row r="1489" spans="3:30" x14ac:dyDescent="0.2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</row>
    <row r="1490" spans="3:30" x14ac:dyDescent="0.2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</row>
    <row r="1491" spans="3:30" x14ac:dyDescent="0.2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</row>
    <row r="1492" spans="3:30" x14ac:dyDescent="0.2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</row>
    <row r="1493" spans="3:30" x14ac:dyDescent="0.2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</row>
    <row r="1494" spans="3:30" x14ac:dyDescent="0.2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</row>
    <row r="1495" spans="3:30" x14ac:dyDescent="0.2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</row>
    <row r="1496" spans="3:30" x14ac:dyDescent="0.2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</row>
    <row r="1497" spans="3:30" x14ac:dyDescent="0.2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</row>
    <row r="1498" spans="3:30" x14ac:dyDescent="0.2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</row>
    <row r="1499" spans="3:30" x14ac:dyDescent="0.2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</row>
    <row r="1500" spans="3:30" x14ac:dyDescent="0.2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</row>
    <row r="1501" spans="3:30" x14ac:dyDescent="0.2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</row>
    <row r="1502" spans="3:30" x14ac:dyDescent="0.2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</row>
    <row r="1503" spans="3:30" x14ac:dyDescent="0.2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</row>
    <row r="1504" spans="3:30" x14ac:dyDescent="0.2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</row>
    <row r="1505" spans="3:30" x14ac:dyDescent="0.2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</row>
    <row r="1506" spans="3:30" x14ac:dyDescent="0.2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</row>
    <row r="1507" spans="3:30" x14ac:dyDescent="0.2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</row>
    <row r="1508" spans="3:30" x14ac:dyDescent="0.2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</row>
    <row r="1509" spans="3:30" x14ac:dyDescent="0.2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</row>
    <row r="1510" spans="3:30" x14ac:dyDescent="0.2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</row>
    <row r="1511" spans="3:30" x14ac:dyDescent="0.2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</row>
    <row r="1512" spans="3:30" x14ac:dyDescent="0.2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</row>
    <row r="1513" spans="3:30" x14ac:dyDescent="0.2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</row>
    <row r="1514" spans="3:30" x14ac:dyDescent="0.2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</row>
    <row r="1515" spans="3:30" x14ac:dyDescent="0.2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</row>
    <row r="1516" spans="3:30" x14ac:dyDescent="0.2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</row>
    <row r="1517" spans="3:30" x14ac:dyDescent="0.2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</row>
    <row r="1518" spans="3:30" x14ac:dyDescent="0.2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</row>
    <row r="1519" spans="3:30" x14ac:dyDescent="0.2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</row>
    <row r="1520" spans="3:30" x14ac:dyDescent="0.2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</row>
    <row r="1521" spans="3:30" x14ac:dyDescent="0.2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</row>
    <row r="1522" spans="3:30" x14ac:dyDescent="0.2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</row>
    <row r="1523" spans="3:30" x14ac:dyDescent="0.2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</row>
    <row r="1524" spans="3:30" x14ac:dyDescent="0.2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</row>
    <row r="1525" spans="3:30" x14ac:dyDescent="0.2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</row>
    <row r="1526" spans="3:30" x14ac:dyDescent="0.2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</row>
    <row r="1527" spans="3:30" x14ac:dyDescent="0.2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</row>
    <row r="1528" spans="3:30" x14ac:dyDescent="0.2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</row>
    <row r="1529" spans="3:30" x14ac:dyDescent="0.2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</row>
    <row r="1530" spans="3:30" x14ac:dyDescent="0.2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</row>
    <row r="1531" spans="3:30" x14ac:dyDescent="0.2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</row>
    <row r="1532" spans="3:30" x14ac:dyDescent="0.2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</row>
    <row r="1533" spans="3:30" x14ac:dyDescent="0.2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</row>
    <row r="1534" spans="3:30" x14ac:dyDescent="0.2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</row>
    <row r="1535" spans="3:30" x14ac:dyDescent="0.2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</row>
    <row r="1536" spans="3:30" x14ac:dyDescent="0.2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</row>
    <row r="1537" spans="3:30" x14ac:dyDescent="0.2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</row>
    <row r="1538" spans="3:30" x14ac:dyDescent="0.2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</row>
    <row r="1539" spans="3:30" x14ac:dyDescent="0.2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</row>
    <row r="1540" spans="3:30" x14ac:dyDescent="0.2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  <c r="P1540" s="6"/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</row>
    <row r="1541" spans="3:30" x14ac:dyDescent="0.2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</row>
    <row r="1542" spans="3:30" x14ac:dyDescent="0.2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</row>
    <row r="1543" spans="3:30" x14ac:dyDescent="0.2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</row>
    <row r="1544" spans="3:30" x14ac:dyDescent="0.2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</row>
    <row r="1545" spans="3:30" x14ac:dyDescent="0.2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</row>
    <row r="1546" spans="3:30" x14ac:dyDescent="0.2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</row>
    <row r="1547" spans="3:30" x14ac:dyDescent="0.2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</row>
    <row r="1548" spans="3:30" x14ac:dyDescent="0.2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</row>
    <row r="1549" spans="3:30" x14ac:dyDescent="0.2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</row>
    <row r="1550" spans="3:30" x14ac:dyDescent="0.2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</row>
    <row r="1551" spans="3:30" x14ac:dyDescent="0.2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</row>
    <row r="1552" spans="3:30" x14ac:dyDescent="0.2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</row>
    <row r="1553" spans="3:30" x14ac:dyDescent="0.2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</row>
    <row r="1554" spans="3:30" x14ac:dyDescent="0.2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</row>
    <row r="1555" spans="3:30" x14ac:dyDescent="0.2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</row>
    <row r="1556" spans="3:30" x14ac:dyDescent="0.2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</row>
    <row r="1557" spans="3:30" x14ac:dyDescent="0.2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</row>
    <row r="1558" spans="3:30" x14ac:dyDescent="0.2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</row>
    <row r="1559" spans="3:30" x14ac:dyDescent="0.2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</row>
    <row r="1560" spans="3:30" x14ac:dyDescent="0.2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</row>
    <row r="1561" spans="3:30" x14ac:dyDescent="0.2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</row>
    <row r="1562" spans="3:30" x14ac:dyDescent="0.2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</row>
    <row r="1563" spans="3:30" x14ac:dyDescent="0.2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</row>
    <row r="1564" spans="3:30" x14ac:dyDescent="0.2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</row>
    <row r="1565" spans="3:30" x14ac:dyDescent="0.2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</row>
    <row r="1566" spans="3:30" x14ac:dyDescent="0.2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</row>
    <row r="1567" spans="3:30" x14ac:dyDescent="0.2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</row>
    <row r="1568" spans="3:30" x14ac:dyDescent="0.2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</row>
    <row r="1569" spans="3:30" x14ac:dyDescent="0.2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</row>
    <row r="1570" spans="3:30" x14ac:dyDescent="0.2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</row>
    <row r="1571" spans="3:30" x14ac:dyDescent="0.2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</row>
    <row r="1572" spans="3:30" x14ac:dyDescent="0.2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</row>
    <row r="1573" spans="3:30" x14ac:dyDescent="0.2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6"/>
      <c r="Z1573" s="6"/>
      <c r="AA1573" s="6"/>
      <c r="AB1573" s="6"/>
      <c r="AC1573" s="6"/>
      <c r="AD1573" s="6"/>
    </row>
    <row r="1574" spans="3:30" x14ac:dyDescent="0.2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</row>
    <row r="1575" spans="3:30" x14ac:dyDescent="0.2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  <c r="T1575" s="6"/>
      <c r="U1575" s="6"/>
      <c r="V1575" s="6"/>
      <c r="W1575" s="6"/>
      <c r="X1575" s="6"/>
      <c r="Y1575" s="6"/>
      <c r="Z1575" s="6"/>
      <c r="AA1575" s="6"/>
      <c r="AB1575" s="6"/>
      <c r="AC1575" s="6"/>
      <c r="AD1575" s="6"/>
    </row>
    <row r="1576" spans="3:30" x14ac:dyDescent="0.2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  <c r="T1576" s="6"/>
      <c r="U1576" s="6"/>
      <c r="V1576" s="6"/>
      <c r="W1576" s="6"/>
      <c r="X1576" s="6"/>
      <c r="Y1576" s="6"/>
      <c r="Z1576" s="6"/>
      <c r="AA1576" s="6"/>
      <c r="AB1576" s="6"/>
      <c r="AC1576" s="6"/>
      <c r="AD1576" s="6"/>
    </row>
    <row r="1577" spans="3:30" x14ac:dyDescent="0.2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</row>
    <row r="1578" spans="3:30" x14ac:dyDescent="0.2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</row>
    <row r="1579" spans="3:30" x14ac:dyDescent="0.2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</row>
    <row r="1580" spans="3:30" x14ac:dyDescent="0.2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</row>
    <row r="1581" spans="3:30" x14ac:dyDescent="0.2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</row>
    <row r="1582" spans="3:30" x14ac:dyDescent="0.2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</row>
    <row r="1583" spans="3:30" x14ac:dyDescent="0.2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</row>
    <row r="1584" spans="3:30" x14ac:dyDescent="0.2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</row>
    <row r="1585" spans="3:30" x14ac:dyDescent="0.2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</row>
    <row r="1586" spans="3:30" x14ac:dyDescent="0.2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</row>
    <row r="1587" spans="3:30" x14ac:dyDescent="0.2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</row>
    <row r="1588" spans="3:30" x14ac:dyDescent="0.2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</row>
    <row r="1589" spans="3:30" x14ac:dyDescent="0.2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</row>
    <row r="1590" spans="3:30" x14ac:dyDescent="0.2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</row>
    <row r="1591" spans="3:30" x14ac:dyDescent="0.2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</row>
    <row r="1592" spans="3:30" x14ac:dyDescent="0.2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</row>
    <row r="1593" spans="3:30" x14ac:dyDescent="0.2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</row>
    <row r="1594" spans="3:30" x14ac:dyDescent="0.2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</row>
    <row r="1595" spans="3:30" x14ac:dyDescent="0.2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</row>
    <row r="1596" spans="3:30" x14ac:dyDescent="0.2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</row>
    <row r="1597" spans="3:30" x14ac:dyDescent="0.2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</row>
    <row r="1598" spans="3:30" x14ac:dyDescent="0.2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</row>
    <row r="1599" spans="3:30" x14ac:dyDescent="0.2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</row>
    <row r="1600" spans="3:30" x14ac:dyDescent="0.2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</row>
    <row r="1601" spans="3:30" x14ac:dyDescent="0.2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</row>
    <row r="1602" spans="3:30" x14ac:dyDescent="0.2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</row>
    <row r="1603" spans="3:30" x14ac:dyDescent="0.2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</row>
    <row r="1604" spans="3:30" x14ac:dyDescent="0.2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</row>
    <row r="1605" spans="3:30" x14ac:dyDescent="0.2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</row>
    <row r="1606" spans="3:30" x14ac:dyDescent="0.2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</row>
    <row r="1607" spans="3:30" x14ac:dyDescent="0.2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</row>
    <row r="1608" spans="3:30" x14ac:dyDescent="0.2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</row>
    <row r="1609" spans="3:30" x14ac:dyDescent="0.2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</row>
    <row r="1610" spans="3:30" x14ac:dyDescent="0.2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</row>
    <row r="1611" spans="3:30" x14ac:dyDescent="0.2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</row>
    <row r="1612" spans="3:30" x14ac:dyDescent="0.2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</row>
    <row r="1613" spans="3:30" x14ac:dyDescent="0.2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</row>
    <row r="1614" spans="3:30" x14ac:dyDescent="0.2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</row>
    <row r="1615" spans="3:30" x14ac:dyDescent="0.2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</row>
    <row r="1616" spans="3:30" x14ac:dyDescent="0.2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</row>
    <row r="1617" spans="3:30" x14ac:dyDescent="0.2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</row>
    <row r="1618" spans="3:30" x14ac:dyDescent="0.2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</row>
    <row r="1619" spans="3:30" x14ac:dyDescent="0.2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</row>
    <row r="1620" spans="3:30" x14ac:dyDescent="0.2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</row>
    <row r="1621" spans="3:30" x14ac:dyDescent="0.2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</row>
    <row r="1622" spans="3:30" x14ac:dyDescent="0.2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</row>
    <row r="1623" spans="3:30" x14ac:dyDescent="0.2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</row>
    <row r="1624" spans="3:30" x14ac:dyDescent="0.2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</row>
    <row r="1625" spans="3:30" x14ac:dyDescent="0.2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</row>
    <row r="1626" spans="3:30" x14ac:dyDescent="0.2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</row>
    <row r="1627" spans="3:30" x14ac:dyDescent="0.2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</row>
    <row r="1628" spans="3:30" x14ac:dyDescent="0.2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</row>
    <row r="1629" spans="3:30" x14ac:dyDescent="0.2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</row>
    <row r="1630" spans="3:30" x14ac:dyDescent="0.2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</row>
    <row r="1631" spans="3:30" x14ac:dyDescent="0.2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</row>
    <row r="1632" spans="3:30" x14ac:dyDescent="0.2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</row>
    <row r="1633" spans="3:30" x14ac:dyDescent="0.2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</row>
    <row r="1634" spans="3:30" x14ac:dyDescent="0.2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</row>
    <row r="1635" spans="3:30" x14ac:dyDescent="0.2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</row>
    <row r="1636" spans="3:30" x14ac:dyDescent="0.2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</row>
    <row r="1637" spans="3:30" x14ac:dyDescent="0.2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</row>
    <row r="1638" spans="3:30" x14ac:dyDescent="0.2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</row>
    <row r="1639" spans="3:30" x14ac:dyDescent="0.2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</row>
    <row r="1640" spans="3:30" x14ac:dyDescent="0.2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</row>
    <row r="1641" spans="3:30" x14ac:dyDescent="0.2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</row>
    <row r="1642" spans="3:30" x14ac:dyDescent="0.2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</row>
    <row r="1643" spans="3:30" x14ac:dyDescent="0.2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</row>
    <row r="1644" spans="3:30" x14ac:dyDescent="0.2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</row>
    <row r="1645" spans="3:30" x14ac:dyDescent="0.2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</row>
    <row r="1646" spans="3:30" x14ac:dyDescent="0.2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</row>
    <row r="1647" spans="3:30" x14ac:dyDescent="0.2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</row>
    <row r="1648" spans="3:30" x14ac:dyDescent="0.2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  <c r="W1648" s="6"/>
      <c r="X1648" s="6"/>
      <c r="Y1648" s="6"/>
      <c r="Z1648" s="6"/>
      <c r="AA1648" s="6"/>
      <c r="AB1648" s="6"/>
      <c r="AC1648" s="6"/>
      <c r="AD1648" s="6"/>
    </row>
    <row r="1649" spans="3:30" x14ac:dyDescent="0.2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  <c r="W1649" s="6"/>
      <c r="X1649" s="6"/>
      <c r="Y1649" s="6"/>
      <c r="Z1649" s="6"/>
      <c r="AA1649" s="6"/>
      <c r="AB1649" s="6"/>
      <c r="AC1649" s="6"/>
      <c r="AD1649" s="6"/>
    </row>
    <row r="1650" spans="3:30" x14ac:dyDescent="0.2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</row>
    <row r="1651" spans="3:30" x14ac:dyDescent="0.2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</row>
    <row r="1652" spans="3:30" x14ac:dyDescent="0.2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6"/>
      <c r="X1652" s="6"/>
      <c r="Y1652" s="6"/>
      <c r="Z1652" s="6"/>
      <c r="AA1652" s="6"/>
      <c r="AB1652" s="6"/>
      <c r="AC1652" s="6"/>
      <c r="AD1652" s="6"/>
    </row>
    <row r="1653" spans="3:30" x14ac:dyDescent="0.2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</row>
    <row r="1654" spans="3:30" x14ac:dyDescent="0.2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</row>
    <row r="1655" spans="3:30" x14ac:dyDescent="0.2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</row>
    <row r="1656" spans="3:30" x14ac:dyDescent="0.2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</row>
    <row r="1657" spans="3:30" x14ac:dyDescent="0.2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</row>
    <row r="1658" spans="3:30" x14ac:dyDescent="0.2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</row>
    <row r="1659" spans="3:30" x14ac:dyDescent="0.2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</row>
    <row r="1660" spans="3:30" x14ac:dyDescent="0.2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  <c r="P1660" s="6"/>
      <c r="Q1660" s="6"/>
      <c r="R1660" s="6"/>
      <c r="S1660" s="6"/>
      <c r="T1660" s="6"/>
      <c r="U1660" s="6"/>
      <c r="V1660" s="6"/>
      <c r="W1660" s="6"/>
      <c r="X1660" s="6"/>
      <c r="Y1660" s="6"/>
      <c r="Z1660" s="6"/>
      <c r="AA1660" s="6"/>
      <c r="AB1660" s="6"/>
      <c r="AC1660" s="6"/>
      <c r="AD1660" s="6"/>
    </row>
    <row r="1661" spans="3:30" x14ac:dyDescent="0.2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6"/>
      <c r="X1661" s="6"/>
      <c r="Y1661" s="6"/>
      <c r="Z1661" s="6"/>
      <c r="AA1661" s="6"/>
      <c r="AB1661" s="6"/>
      <c r="AC1661" s="6"/>
      <c r="AD1661" s="6"/>
    </row>
    <row r="1662" spans="3:30" x14ac:dyDescent="0.2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</row>
    <row r="1663" spans="3:30" x14ac:dyDescent="0.2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6"/>
      <c r="Z1663" s="6"/>
      <c r="AA1663" s="6"/>
      <c r="AB1663" s="6"/>
      <c r="AC1663" s="6"/>
      <c r="AD1663" s="6"/>
    </row>
    <row r="1664" spans="3:30" x14ac:dyDescent="0.2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  <c r="P1664" s="6"/>
      <c r="Q1664" s="6"/>
      <c r="R1664" s="6"/>
      <c r="S1664" s="6"/>
      <c r="T1664" s="6"/>
      <c r="U1664" s="6"/>
      <c r="V1664" s="6"/>
      <c r="W1664" s="6"/>
      <c r="X1664" s="6"/>
      <c r="Y1664" s="6"/>
      <c r="Z1664" s="6"/>
      <c r="AA1664" s="6"/>
      <c r="AB1664" s="6"/>
      <c r="AC1664" s="6"/>
      <c r="AD1664" s="6"/>
    </row>
    <row r="1665" spans="3:30" x14ac:dyDescent="0.2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B1665" s="6"/>
      <c r="AC1665" s="6"/>
      <c r="AD1665" s="6"/>
    </row>
    <row r="1666" spans="3:30" x14ac:dyDescent="0.2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</row>
    <row r="1667" spans="3:30" x14ac:dyDescent="0.2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6"/>
      <c r="X1667" s="6"/>
      <c r="Y1667" s="6"/>
      <c r="Z1667" s="6"/>
      <c r="AA1667" s="6"/>
      <c r="AB1667" s="6"/>
      <c r="AC1667" s="6"/>
      <c r="AD1667" s="6"/>
    </row>
    <row r="1668" spans="3:30" x14ac:dyDescent="0.2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/>
      <c r="S1668" s="6"/>
      <c r="T1668" s="6"/>
      <c r="U1668" s="6"/>
      <c r="V1668" s="6"/>
      <c r="W1668" s="6"/>
      <c r="X1668" s="6"/>
      <c r="Y1668" s="6"/>
      <c r="Z1668" s="6"/>
      <c r="AA1668" s="6"/>
      <c r="AB1668" s="6"/>
      <c r="AC1668" s="6"/>
      <c r="AD1668" s="6"/>
    </row>
    <row r="1669" spans="3:30" x14ac:dyDescent="0.2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  <c r="T1669" s="6"/>
      <c r="U1669" s="6"/>
      <c r="V1669" s="6"/>
      <c r="W1669" s="6"/>
      <c r="X1669" s="6"/>
      <c r="Y1669" s="6"/>
      <c r="Z1669" s="6"/>
      <c r="AA1669" s="6"/>
      <c r="AB1669" s="6"/>
      <c r="AC1669" s="6"/>
      <c r="AD1669" s="6"/>
    </row>
    <row r="1670" spans="3:30" x14ac:dyDescent="0.2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</row>
    <row r="1671" spans="3:30" x14ac:dyDescent="0.2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6"/>
      <c r="X1671" s="6"/>
      <c r="Y1671" s="6"/>
      <c r="Z1671" s="6"/>
      <c r="AA1671" s="6"/>
      <c r="AB1671" s="6"/>
      <c r="AC1671" s="6"/>
      <c r="AD1671" s="6"/>
    </row>
    <row r="1672" spans="3:30" x14ac:dyDescent="0.2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B1672" s="6"/>
      <c r="AC1672" s="6"/>
      <c r="AD1672" s="6"/>
    </row>
    <row r="1673" spans="3:30" x14ac:dyDescent="0.2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  <c r="T1673" s="6"/>
      <c r="U1673" s="6"/>
      <c r="V1673" s="6"/>
      <c r="W1673" s="6"/>
      <c r="X1673" s="6"/>
      <c r="Y1673" s="6"/>
      <c r="Z1673" s="6"/>
      <c r="AA1673" s="6"/>
      <c r="AB1673" s="6"/>
      <c r="AC1673" s="6"/>
      <c r="AD1673" s="6"/>
    </row>
    <row r="1674" spans="3:30" x14ac:dyDescent="0.2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</row>
    <row r="1675" spans="3:30" x14ac:dyDescent="0.2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B1675" s="6"/>
      <c r="AC1675" s="6"/>
      <c r="AD1675" s="6"/>
    </row>
    <row r="1676" spans="3:30" x14ac:dyDescent="0.2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6"/>
      <c r="Z1676" s="6"/>
      <c r="AA1676" s="6"/>
      <c r="AB1676" s="6"/>
      <c r="AC1676" s="6"/>
      <c r="AD1676" s="6"/>
    </row>
    <row r="1677" spans="3:30" x14ac:dyDescent="0.2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B1677" s="6"/>
      <c r="AC1677" s="6"/>
      <c r="AD1677" s="6"/>
    </row>
    <row r="1678" spans="3:30" x14ac:dyDescent="0.2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</row>
    <row r="1679" spans="3:30" x14ac:dyDescent="0.2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</row>
    <row r="1680" spans="3:30" x14ac:dyDescent="0.2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</row>
    <row r="1681" spans="3:30" x14ac:dyDescent="0.2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</row>
    <row r="1682" spans="3:30" x14ac:dyDescent="0.2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</row>
    <row r="1683" spans="3:30" x14ac:dyDescent="0.2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</row>
    <row r="1684" spans="3:30" x14ac:dyDescent="0.2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</row>
    <row r="1685" spans="3:30" x14ac:dyDescent="0.2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</row>
    <row r="1686" spans="3:30" x14ac:dyDescent="0.2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</row>
    <row r="1687" spans="3:30" x14ac:dyDescent="0.2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</row>
    <row r="1688" spans="3:30" x14ac:dyDescent="0.2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</row>
    <row r="1689" spans="3:30" x14ac:dyDescent="0.2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</row>
    <row r="1690" spans="3:30" x14ac:dyDescent="0.2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</row>
    <row r="1691" spans="3:30" x14ac:dyDescent="0.2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  <c r="P1691" s="6"/>
      <c r="Q1691" s="6"/>
      <c r="R1691" s="6"/>
      <c r="S1691" s="6"/>
      <c r="T1691" s="6"/>
      <c r="U1691" s="6"/>
      <c r="V1691" s="6"/>
      <c r="W1691" s="6"/>
      <c r="X1691" s="6"/>
      <c r="Y1691" s="6"/>
      <c r="Z1691" s="6"/>
      <c r="AA1691" s="6"/>
      <c r="AB1691" s="6"/>
      <c r="AC1691" s="6"/>
      <c r="AD1691" s="6"/>
    </row>
    <row r="1692" spans="3:30" x14ac:dyDescent="0.2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6"/>
      <c r="AB1692" s="6"/>
      <c r="AC1692" s="6"/>
      <c r="AD1692" s="6"/>
    </row>
    <row r="1693" spans="3:30" x14ac:dyDescent="0.2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B1693" s="6"/>
      <c r="AC1693" s="6"/>
      <c r="AD1693" s="6"/>
    </row>
  </sheetData>
  <sheetProtection selectLockedCells="1"/>
  <protectedRanges>
    <protectedRange password="DB9D" sqref="D21 H17:H20 F17:F20 G19 K17:Q20 D17:D20" name="Rozsah1"/>
    <protectedRange password="DB9D" sqref="E18 E20" name="Rozsah1_13"/>
    <protectedRange password="DB9D" sqref="E17" name="Rozsah1_7_2"/>
    <protectedRange password="DB9D" sqref="E19" name="Rozsah1_29"/>
  </protectedRanges>
  <mergeCells count="72">
    <mergeCell ref="F2:F3"/>
    <mergeCell ref="J50:K50"/>
    <mergeCell ref="J51:K51"/>
    <mergeCell ref="C54:D54"/>
    <mergeCell ref="F54:G54"/>
    <mergeCell ref="H54:I54"/>
    <mergeCell ref="J54:K54"/>
    <mergeCell ref="C52:D52"/>
    <mergeCell ref="F52:G52"/>
    <mergeCell ref="H52:I52"/>
    <mergeCell ref="J52:K52"/>
    <mergeCell ref="C53:D53"/>
    <mergeCell ref="F53:G53"/>
    <mergeCell ref="H53:I53"/>
    <mergeCell ref="J53:K53"/>
    <mergeCell ref="C50:D50"/>
    <mergeCell ref="F50:G50"/>
    <mergeCell ref="H50:I50"/>
    <mergeCell ref="C51:D51"/>
    <mergeCell ref="F51:G51"/>
    <mergeCell ref="H51:I51"/>
    <mergeCell ref="C48:D48"/>
    <mergeCell ref="F48:G48"/>
    <mergeCell ref="H48:I48"/>
    <mergeCell ref="J48:K48"/>
    <mergeCell ref="C49:D49"/>
    <mergeCell ref="F49:G49"/>
    <mergeCell ref="H49:I49"/>
    <mergeCell ref="J49:K49"/>
    <mergeCell ref="C46:D46"/>
    <mergeCell ref="F46:G46"/>
    <mergeCell ref="H46:I46"/>
    <mergeCell ref="J46:K46"/>
    <mergeCell ref="C47:D47"/>
    <mergeCell ref="F47:G47"/>
    <mergeCell ref="H47:I47"/>
    <mergeCell ref="J47:K47"/>
    <mergeCell ref="C44:D44"/>
    <mergeCell ref="F44:G44"/>
    <mergeCell ref="H44:I44"/>
    <mergeCell ref="J44:K44"/>
    <mergeCell ref="C45:D45"/>
    <mergeCell ref="F45:G45"/>
    <mergeCell ref="H45:I45"/>
    <mergeCell ref="J45:K45"/>
    <mergeCell ref="C43:D43"/>
    <mergeCell ref="F43:G43"/>
    <mergeCell ref="H43:I43"/>
    <mergeCell ref="J43:K43"/>
    <mergeCell ref="H41:I42"/>
    <mergeCell ref="B41:B42"/>
    <mergeCell ref="C41:D42"/>
    <mergeCell ref="E41:E42"/>
    <mergeCell ref="F41:G42"/>
    <mergeCell ref="J41:K42"/>
    <mergeCell ref="R14:R16"/>
    <mergeCell ref="S14:AD14"/>
    <mergeCell ref="F15:F16"/>
    <mergeCell ref="S15:S16"/>
    <mergeCell ref="A21:E21"/>
    <mergeCell ref="A5:Q6"/>
    <mergeCell ref="A14:A16"/>
    <mergeCell ref="B14:B16"/>
    <mergeCell ref="C14:C16"/>
    <mergeCell ref="D14:D16"/>
    <mergeCell ref="E14:E16"/>
    <mergeCell ref="F14:Q14"/>
    <mergeCell ref="C12:I12"/>
    <mergeCell ref="C11:I11"/>
    <mergeCell ref="C10:I10"/>
    <mergeCell ref="C9:I9"/>
    <mergeCell ref="C8:I8"/>
  </mergeCells>
  <pageMargins left="0" right="0" top="0.19685039370078741" bottom="0.19685039370078741" header="0.11811023622047245" footer="0.11811023622047245"/>
  <pageSetup paperSize="8" scale="51" fitToHeight="0" orientation="landscape" r:id="rId1"/>
  <headerFooter alignWithMargins="0"/>
  <ignoredErrors>
    <ignoredError sqref="R21 F49:G49 F43:G43 D49 C50:G54 D43 C44:G48 C43 C49 E43 E49 H43:K43 S18:S20 F21:Q21 F20:H20 K19 H19 K18 H18 F18 K17 H17 F17 G18 F19:G19 G17 I17:J17 T21:AD21 U17:X17 T18:X20 T17 AA17 Y18:AD20 Y17:Z17 AB17:AD17 N18:N20 N17 L18:M20 L17:M17 O17:Q17 O18:Q20 K20" unlockedFormula="1"/>
    <ignoredError sqref="H49:K49 H50:K54 H44:K48" numberStoredAsText="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mesiac rok - 610</vt:lpstr>
      <vt:lpstr>mesiac rok - 637</vt:lpstr>
      <vt:lpstr>'mesiac rok - 610'!Názvy_tlače</vt:lpstr>
      <vt:lpstr>'mesiac rok - 637'!Názvy_tlače</vt:lpstr>
      <vt:lpstr>'mesiac rok - 610'!Oblasť_tlače</vt:lpstr>
      <vt:lpstr>'mesiac rok - 637'!Oblasť_tlače</vt:lpstr>
    </vt:vector>
  </TitlesOfParts>
  <Company>MZP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Šimúnková Adriána</cp:lastModifiedBy>
  <cp:lastPrinted>2019-03-01T10:08:46Z</cp:lastPrinted>
  <dcterms:created xsi:type="dcterms:W3CDTF">2011-01-13T14:21:50Z</dcterms:created>
  <dcterms:modified xsi:type="dcterms:W3CDTF">2023-03-29T05:45:40Z</dcterms:modified>
</cp:coreProperties>
</file>